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御見積書" sheetId="1" state="visible" r:id="rId3"/>
    <sheet name="内訳明細書" sheetId="2" state="visible" r:id="rId4"/>
    <sheet name="工種マスタ" sheetId="3" state="visible" r:id="rId5"/>
    <sheet name="記載要領・法的根拠" sheetId="4" state="visible" r:id="rId6"/>
    <sheet name="おそれ情報通知書"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<sst xmlns="http://schemas.openxmlformats.org/spreadsheetml/2006/main" count="235" uniqueCount="195">
  <si>
    <t xml:space="preserve">御　見　積　書</t>
  </si>
  <si>
    <r>
      <rPr>
        <sz val="10"/>
        <color rgb="FF0000FF"/>
        <rFont val="Noto Sans CJK SC"/>
        <family val="2"/>
      </rPr>
      <t xml:space="preserve">見積番号：</t>
    </r>
    <r>
      <rPr>
        <sz val="10"/>
        <color rgb="FF0000FF"/>
        <rFont val="Yu Gothic"/>
        <family val="0"/>
        <charset val="1"/>
      </rPr>
      <t xml:space="preserve">SB-2026-001</t>
    </r>
  </si>
  <si>
    <r>
      <rPr>
        <sz val="10"/>
        <color rgb="FF0000FF"/>
        <rFont val="Noto Sans CJK SC"/>
        <family val="2"/>
      </rPr>
      <t xml:space="preserve">発行日：</t>
    </r>
    <r>
      <rPr>
        <sz val="10"/>
        <color rgb="FF0000FF"/>
        <rFont val="Yu Gothic"/>
        <family val="0"/>
        <charset val="1"/>
      </rPr>
      <t xml:space="preserve">2026</t>
    </r>
    <r>
      <rPr>
        <sz val="10"/>
        <color rgb="FF0000FF"/>
        <rFont val="Noto Sans CJK SC"/>
        <family val="2"/>
      </rPr>
      <t xml:space="preserve">年</t>
    </r>
    <r>
      <rPr>
        <sz val="10"/>
        <color rgb="FF0000FF"/>
        <rFont val="Yu Gothic"/>
        <family val="0"/>
        <charset val="1"/>
      </rPr>
      <t xml:space="preserve">8</t>
    </r>
    <r>
      <rPr>
        <sz val="10"/>
        <color rgb="FF0000FF"/>
        <rFont val="Noto Sans CJK SC"/>
        <family val="2"/>
      </rPr>
      <t xml:space="preserve">月○日</t>
    </r>
  </si>
  <si>
    <t xml:space="preserve">宛先</t>
  </si>
  <si>
    <t xml:space="preserve">株式会社○○建設　御中</t>
  </si>
  <si>
    <t xml:space="preserve">（自社名）合同会社○○○○</t>
  </si>
  <si>
    <t xml:space="preserve">工事名</t>
  </si>
  <si>
    <t xml:space="preserve">○○新築工事に伴う○○工事</t>
  </si>
  <si>
    <r>
      <rPr>
        <sz val="10"/>
        <color rgb="FF0000FF"/>
        <rFont val="Noto Sans CJK SC"/>
        <family val="2"/>
      </rPr>
      <t xml:space="preserve">（住所）○○県○○市○○ ○</t>
    </r>
    <r>
      <rPr>
        <sz val="10"/>
        <color rgb="FF0000FF"/>
        <rFont val="Yu Gothic"/>
        <family val="0"/>
        <charset val="1"/>
      </rPr>
      <t xml:space="preserve">-○-○</t>
    </r>
  </si>
  <si>
    <t xml:space="preserve">工事場所</t>
  </si>
  <si>
    <t xml:space="preserve">佐賀県鳥栖市○○</t>
  </si>
  <si>
    <r>
      <rPr>
        <sz val="10"/>
        <color rgb="FF0000FF"/>
        <rFont val="Noto Sans CJK SC"/>
        <family val="2"/>
      </rPr>
      <t xml:space="preserve">（</t>
    </r>
    <r>
      <rPr>
        <sz val="10"/>
        <color rgb="FF0000FF"/>
        <rFont val="Yu Gothic"/>
        <family val="0"/>
        <charset val="1"/>
      </rPr>
      <t xml:space="preserve">TEL</t>
    </r>
    <r>
      <rPr>
        <sz val="10"/>
        <color rgb="FF0000FF"/>
        <rFont val="Noto Sans CJK SC"/>
        <family val="2"/>
      </rPr>
      <t xml:space="preserve">）○○○</t>
    </r>
    <r>
      <rPr>
        <sz val="10"/>
        <color rgb="FF0000FF"/>
        <rFont val="Yu Gothic"/>
        <family val="0"/>
        <charset val="1"/>
      </rPr>
      <t xml:space="preserve">-○○○-○○○○</t>
    </r>
  </si>
  <si>
    <t xml:space="preserve">工期</t>
  </si>
  <si>
    <r>
      <rPr>
        <sz val="10"/>
        <color rgb="FF0000FF"/>
        <rFont val="Yu Gothic"/>
        <family val="0"/>
        <charset val="1"/>
      </rPr>
      <t xml:space="preserve">2026</t>
    </r>
    <r>
      <rPr>
        <sz val="10"/>
        <color rgb="FF0000FF"/>
        <rFont val="Noto Sans CJK SC"/>
        <family val="2"/>
      </rPr>
      <t xml:space="preserve">年○月○日 〜 </t>
    </r>
    <r>
      <rPr>
        <sz val="10"/>
        <color rgb="FF0000FF"/>
        <rFont val="Yu Gothic"/>
        <family val="0"/>
        <charset val="1"/>
      </rPr>
      <t xml:space="preserve">2026</t>
    </r>
    <r>
      <rPr>
        <sz val="10"/>
        <color rgb="FF0000FF"/>
        <rFont val="Noto Sans CJK SC"/>
        <family val="2"/>
      </rPr>
      <t xml:space="preserve">年○月○日</t>
    </r>
  </si>
  <si>
    <r>
      <rPr>
        <sz val="10"/>
        <color rgb="FF0000FF"/>
        <rFont val="Noto Sans CJK SC"/>
        <family val="2"/>
      </rPr>
      <t xml:space="preserve">（建設業許可）○○県知事 許可（般</t>
    </r>
    <r>
      <rPr>
        <sz val="10"/>
        <color rgb="FF0000FF"/>
        <rFont val="Yu Gothic"/>
        <family val="0"/>
        <charset val="1"/>
      </rPr>
      <t xml:space="preserve">-○</t>
    </r>
    <r>
      <rPr>
        <sz val="10"/>
        <color rgb="FF0000FF"/>
        <rFont val="Noto Sans CJK SC"/>
        <family val="2"/>
      </rPr>
      <t xml:space="preserve">）第○○○○号</t>
    </r>
  </si>
  <si>
    <t xml:space="preserve">見積有効期限</t>
  </si>
  <si>
    <r>
      <rPr>
        <sz val="10"/>
        <color rgb="FF0000FF"/>
        <rFont val="Noto Sans CJK SC"/>
        <family val="2"/>
      </rPr>
      <t xml:space="preserve">見積提出日より</t>
    </r>
    <r>
      <rPr>
        <sz val="10"/>
        <color rgb="FF0000FF"/>
        <rFont val="Yu Gothic"/>
        <family val="0"/>
        <charset val="1"/>
      </rPr>
      <t xml:space="preserve">90</t>
    </r>
    <r>
      <rPr>
        <sz val="10"/>
        <color rgb="FF0000FF"/>
        <rFont val="Noto Sans CJK SC"/>
        <family val="2"/>
      </rPr>
      <t xml:space="preserve">日</t>
    </r>
  </si>
  <si>
    <t xml:space="preserve">（担当）○○　○○　　　　　　　　　　㊞</t>
  </si>
  <si>
    <t xml:space="preserve">支払条件</t>
  </si>
  <si>
    <t xml:space="preserve">月末締め翌月末払い（現金）※手形払い不可</t>
  </si>
  <si>
    <t xml:space="preserve">御見積金額（税込）</t>
  </si>
  <si>
    <t xml:space="preserve">【 御見積金額内訳（総括） 】</t>
  </si>
  <si>
    <t xml:space="preserve">費目</t>
  </si>
  <si>
    <t xml:space="preserve">金額（円）</t>
  </si>
  <si>
    <t xml:space="preserve">備考</t>
  </si>
  <si>
    <t xml:space="preserve">材料費</t>
  </si>
  <si>
    <t xml:space="preserve">労務費</t>
  </si>
  <si>
    <t xml:space="preserve">内訳明細書に職種別内訳を明示</t>
  </si>
  <si>
    <t xml:space="preserve">機械経費</t>
  </si>
  <si>
    <t xml:space="preserve">外注費・その他</t>
  </si>
  <si>
    <t xml:space="preserve">直接工事費　小計</t>
  </si>
  <si>
    <t xml:space="preserve">法定福利費</t>
  </si>
  <si>
    <t xml:space="preserve">現場管理費・一般管理費等</t>
  </si>
  <si>
    <t xml:space="preserve">小計（税抜）</t>
  </si>
  <si>
    <r>
      <rPr>
        <sz val="10"/>
        <rFont val="Noto Sans CJK SC"/>
        <family val="2"/>
      </rPr>
      <t xml:space="preserve">消費税（</t>
    </r>
    <r>
      <rPr>
        <sz val="10"/>
        <rFont val="Yu Gothic"/>
        <family val="0"/>
        <charset val="1"/>
      </rPr>
      <t xml:space="preserve">10%</t>
    </r>
    <r>
      <rPr>
        <sz val="10"/>
        <rFont val="Noto Sans CJK SC"/>
        <family val="2"/>
      </rPr>
      <t xml:space="preserve">）</t>
    </r>
  </si>
  <si>
    <t xml:space="preserve">御見積金額　合計（税込）</t>
  </si>
  <si>
    <t xml:space="preserve">法定福利費率（労務費に乗算）</t>
  </si>
  <si>
    <t xml:space="preserve">※事業所の実際の保険料率に合わせて修正</t>
  </si>
  <si>
    <t xml:space="preserve">現場管理費・一般管理費率（直接工事費に乗算）</t>
  </si>
  <si>
    <t xml:space="preserve">※自社の経費率に合わせて修正</t>
  </si>
  <si>
    <t xml:space="preserve">【見積条件・特記事項】</t>
  </si>
  <si>
    <t xml:space="preserve">・本見積は労務費・材料費・機械経費等の内訳を明示しています（改正建設業法対応）。</t>
  </si>
  <si>
    <t xml:space="preserve">・資材価格や労務費の高騰など請負代金に影響するおそれがある場合は、契約締結前に別紙「おそれ情報通知書」により通知します。</t>
  </si>
  <si>
    <t xml:space="preserve">・上記事由が生じた場合、請負代金・工期の変更協議を申し出ることがあります（契約書に変更方法を記載願います）。</t>
  </si>
  <si>
    <t xml:space="preserve">・杭の高止まり・支持層深度の変動等、地中条件に起因する数量変動は設計変更の対象とします。</t>
  </si>
  <si>
    <t xml:space="preserve">内訳明細書（労務費内訳明示・工種選択式）</t>
  </si>
  <si>
    <t xml:space="preserve">※対象工種をプルダウンで選ぶと、職種・資材・機械の名称と参考単価が自動で切り替わります。黄色セルに数量・単価を入力してください。名称を変えたい場合は「工種マスタ」シートを編集します。</t>
  </si>
  <si>
    <t xml:space="preserve">対象工種（▼プルダウンで選択）</t>
  </si>
  <si>
    <t xml:space="preserve">杭工事（回転貫入鋼管杭）</t>
  </si>
  <si>
    <t xml:space="preserve">１．材料費</t>
  </si>
  <si>
    <t xml:space="preserve">No.</t>
  </si>
  <si>
    <t xml:space="preserve">名称・仕様</t>
  </si>
  <si>
    <t xml:space="preserve">数量</t>
  </si>
  <si>
    <t xml:space="preserve">単位</t>
  </si>
  <si>
    <t xml:space="preserve">単価（円）</t>
  </si>
  <si>
    <t xml:space="preserve">材料費　計</t>
  </si>
  <si>
    <t xml:space="preserve">２．労務費（改正建設業法：内訳明示対象）</t>
  </si>
  <si>
    <t xml:space="preserve">人工</t>
  </si>
  <si>
    <t xml:space="preserve">労務費　計</t>
  </si>
  <si>
    <r>
      <rPr>
        <sz val="8"/>
        <color rgb="FF808080"/>
        <rFont val="Noto Sans CJK SC"/>
        <family val="2"/>
      </rPr>
      <t xml:space="preserve">記入例：世話役を</t>
    </r>
    <r>
      <rPr>
        <sz val="8"/>
        <color rgb="FF808080"/>
        <rFont val="Yu Gothic"/>
        <family val="0"/>
        <charset val="1"/>
      </rPr>
      <t xml:space="preserve">6</t>
    </r>
    <r>
      <rPr>
        <sz val="8"/>
        <color rgb="FF808080"/>
        <rFont val="Noto Sans CJK SC"/>
        <family val="2"/>
      </rPr>
      <t xml:space="preserve">人工・単価</t>
    </r>
    <r>
      <rPr>
        <sz val="8"/>
        <color rgb="FF808080"/>
        <rFont val="Yu Gothic"/>
        <family val="0"/>
        <charset val="1"/>
      </rPr>
      <t xml:space="preserve">28,000</t>
    </r>
    <r>
      <rPr>
        <sz val="8"/>
        <color rgb="FF808080"/>
        <rFont val="Noto Sans CJK SC"/>
        <family val="2"/>
      </rPr>
      <t xml:space="preserve">円なら、数量に </t>
    </r>
    <r>
      <rPr>
        <sz val="8"/>
        <color rgb="FF808080"/>
        <rFont val="Yu Gothic"/>
        <family val="0"/>
        <charset val="1"/>
      </rPr>
      <t xml:space="preserve">6</t>
    </r>
    <r>
      <rPr>
        <sz val="8"/>
        <color rgb="FF808080"/>
        <rFont val="Noto Sans CJK SC"/>
        <family val="2"/>
      </rPr>
      <t xml:space="preserve">、単価に </t>
    </r>
    <r>
      <rPr>
        <sz val="8"/>
        <color rgb="FF808080"/>
        <rFont val="Yu Gothic"/>
        <family val="0"/>
        <charset val="1"/>
      </rPr>
      <t xml:space="preserve">28000 </t>
    </r>
    <r>
      <rPr>
        <sz val="8"/>
        <color rgb="FF808080"/>
        <rFont val="Noto Sans CJK SC"/>
        <family val="2"/>
      </rPr>
      <t xml:space="preserve">と入力 → 金額</t>
    </r>
    <r>
      <rPr>
        <sz val="8"/>
        <color rgb="FF808080"/>
        <rFont val="Yu Gothic"/>
        <family val="0"/>
        <charset val="1"/>
      </rPr>
      <t xml:space="preserve">168,000</t>
    </r>
    <r>
      <rPr>
        <sz val="8"/>
        <color rgb="FF808080"/>
        <rFont val="Noto Sans CJK SC"/>
        <family val="2"/>
      </rPr>
      <t xml:space="preserve">円が自動計算</t>
    </r>
  </si>
  <si>
    <t xml:space="preserve">３．機械経費</t>
  </si>
  <si>
    <t xml:space="preserve">機械経費　計</t>
  </si>
  <si>
    <t xml:space="preserve">４．外注費・その他</t>
  </si>
  <si>
    <t xml:space="preserve">外注費・その他　計</t>
  </si>
  <si>
    <t xml:space="preserve">※参考単価はサンプル値です。実際の見積では最新の設計労務単価・労務費の基準値と自社の実勢を必ず確認してください。</t>
  </si>
  <si>
    <r>
      <rPr>
        <sz val="8"/>
        <color rgb="FF808080"/>
        <rFont val="Noto Sans CJK SC"/>
        <family val="2"/>
      </rPr>
      <t xml:space="preserve">工種マスタ ※このシートの文言・参考単価を編集すると内訳明細書に反映されます。工種を追加する場合は列を足し、内訳明細書</t>
    </r>
    <r>
      <rPr>
        <sz val="8"/>
        <color rgb="FF808080"/>
        <rFont val="Yu Gothic"/>
        <family val="0"/>
        <charset val="1"/>
      </rPr>
      <t xml:space="preserve">C3</t>
    </r>
    <r>
      <rPr>
        <sz val="8"/>
        <color rgb="FF808080"/>
        <rFont val="Noto Sans CJK SC"/>
        <family val="2"/>
      </rPr>
      <t xml:space="preserve">のプルダウン範囲も追加してください。</t>
    </r>
  </si>
  <si>
    <t xml:space="preserve">項目＼工種</t>
  </si>
  <si>
    <t xml:space="preserve">足場・とび工事</t>
  </si>
  <si>
    <t xml:space="preserve">土工事（掘削・埋戻し）</t>
  </si>
  <si>
    <t xml:space="preserve">鉄筋工事</t>
  </si>
  <si>
    <t xml:space="preserve">型枠工事</t>
  </si>
  <si>
    <t xml:space="preserve">解体工事</t>
  </si>
  <si>
    <r>
      <rPr>
        <sz val="10"/>
        <rFont val="Noto Sans CJK SC"/>
        <family val="2"/>
      </rPr>
      <t xml:space="preserve">労務費 職種 </t>
    </r>
    <r>
      <rPr>
        <sz val="10"/>
        <rFont val="Yu Gothic"/>
        <family val="0"/>
        <charset val="1"/>
      </rPr>
      <t xml:space="preserve">1</t>
    </r>
  </si>
  <si>
    <t xml:space="preserve">世話役</t>
  </si>
  <si>
    <r>
      <rPr>
        <sz val="10"/>
        <rFont val="Noto Sans CJK SC"/>
        <family val="2"/>
      </rPr>
      <t xml:space="preserve">労務費 職種 </t>
    </r>
    <r>
      <rPr>
        <sz val="10"/>
        <rFont val="Yu Gothic"/>
        <family val="0"/>
        <charset val="1"/>
      </rPr>
      <t xml:space="preserve">2</t>
    </r>
  </si>
  <si>
    <t xml:space="preserve">杭打機運転工（オペレータ）</t>
  </si>
  <si>
    <t xml:space="preserve">とび工</t>
  </si>
  <si>
    <t xml:space="preserve">重機運転工（バックホウ）</t>
  </si>
  <si>
    <t xml:space="preserve">鉄筋工</t>
  </si>
  <si>
    <t xml:space="preserve">型枠大工</t>
  </si>
  <si>
    <t xml:space="preserve">重機運転工（解体用）</t>
  </si>
  <si>
    <r>
      <rPr>
        <sz val="10"/>
        <rFont val="Noto Sans CJK SC"/>
        <family val="2"/>
      </rPr>
      <t xml:space="preserve">労務費 職種 </t>
    </r>
    <r>
      <rPr>
        <sz val="10"/>
        <rFont val="Yu Gothic"/>
        <family val="0"/>
        <charset val="1"/>
      </rPr>
      <t xml:space="preserve">3</t>
    </r>
  </si>
  <si>
    <t xml:space="preserve">特殊作業員（玉掛・杭建込）</t>
  </si>
  <si>
    <t xml:space="preserve">とび工（足場組立）</t>
  </si>
  <si>
    <t xml:space="preserve">土工</t>
  </si>
  <si>
    <t xml:space="preserve">圧接工</t>
  </si>
  <si>
    <t xml:space="preserve">型枠解体工</t>
  </si>
  <si>
    <t xml:space="preserve">解体工</t>
  </si>
  <si>
    <r>
      <rPr>
        <sz val="10"/>
        <rFont val="Noto Sans CJK SC"/>
        <family val="2"/>
      </rPr>
      <t xml:space="preserve">労務費 職種 </t>
    </r>
    <r>
      <rPr>
        <sz val="10"/>
        <rFont val="Yu Gothic"/>
        <family val="0"/>
        <charset val="1"/>
      </rPr>
      <t xml:space="preserve">4</t>
    </r>
  </si>
  <si>
    <t xml:space="preserve">普通作業員</t>
  </si>
  <si>
    <r>
      <rPr>
        <sz val="10"/>
        <rFont val="Noto Sans CJK SC"/>
        <family val="2"/>
      </rPr>
      <t xml:space="preserve">労務費 職種 </t>
    </r>
    <r>
      <rPr>
        <sz val="10"/>
        <rFont val="Yu Gothic"/>
        <family val="0"/>
        <charset val="1"/>
      </rPr>
      <t xml:space="preserve">5</t>
    </r>
  </si>
  <si>
    <t xml:space="preserve">溶接工（現場継手）</t>
  </si>
  <si>
    <t xml:space="preserve">玉掛・荷揚げ作業員</t>
  </si>
  <si>
    <t xml:space="preserve">ダンプ運転手</t>
  </si>
  <si>
    <t xml:space="preserve">玉掛作業員</t>
  </si>
  <si>
    <t xml:space="preserve">建込補助工</t>
  </si>
  <si>
    <t xml:space="preserve">ガス切断工</t>
  </si>
  <si>
    <r>
      <rPr>
        <sz val="10"/>
        <rFont val="Noto Sans CJK SC"/>
        <family val="2"/>
      </rPr>
      <t xml:space="preserve">労務費 参考単価（円</t>
    </r>
    <r>
      <rPr>
        <sz val="10"/>
        <rFont val="Yu Gothic"/>
        <family val="0"/>
        <charset val="1"/>
      </rPr>
      <t xml:space="preserve">/</t>
    </r>
    <r>
      <rPr>
        <sz val="10"/>
        <rFont val="Noto Sans CJK SC"/>
        <family val="2"/>
      </rPr>
      <t xml:space="preserve">人工） </t>
    </r>
    <r>
      <rPr>
        <sz val="10"/>
        <rFont val="Yu Gothic"/>
        <family val="0"/>
        <charset val="1"/>
      </rPr>
      <t xml:space="preserve">1</t>
    </r>
  </si>
  <si>
    <r>
      <rPr>
        <sz val="10"/>
        <rFont val="Noto Sans CJK SC"/>
        <family val="2"/>
      </rPr>
      <t xml:space="preserve">労務費 参考単価（円</t>
    </r>
    <r>
      <rPr>
        <sz val="10"/>
        <rFont val="Yu Gothic"/>
        <family val="0"/>
        <charset val="1"/>
      </rPr>
      <t xml:space="preserve">/</t>
    </r>
    <r>
      <rPr>
        <sz val="10"/>
        <rFont val="Noto Sans CJK SC"/>
        <family val="2"/>
      </rPr>
      <t xml:space="preserve">人工） </t>
    </r>
    <r>
      <rPr>
        <sz val="10"/>
        <rFont val="Yu Gothic"/>
        <family val="0"/>
        <charset val="1"/>
      </rPr>
      <t xml:space="preserve">2</t>
    </r>
  </si>
  <si>
    <r>
      <rPr>
        <sz val="10"/>
        <rFont val="Noto Sans CJK SC"/>
        <family val="2"/>
      </rPr>
      <t xml:space="preserve">労務費 参考単価（円</t>
    </r>
    <r>
      <rPr>
        <sz val="10"/>
        <rFont val="Yu Gothic"/>
        <family val="0"/>
        <charset val="1"/>
      </rPr>
      <t xml:space="preserve">/</t>
    </r>
    <r>
      <rPr>
        <sz val="10"/>
        <rFont val="Noto Sans CJK SC"/>
        <family val="2"/>
      </rPr>
      <t xml:space="preserve">人工） </t>
    </r>
    <r>
      <rPr>
        <sz val="10"/>
        <rFont val="Yu Gothic"/>
        <family val="0"/>
        <charset val="1"/>
      </rPr>
      <t xml:space="preserve">3</t>
    </r>
  </si>
  <si>
    <r>
      <rPr>
        <sz val="10"/>
        <rFont val="Noto Sans CJK SC"/>
        <family val="2"/>
      </rPr>
      <t xml:space="preserve">労務費 参考単価（円</t>
    </r>
    <r>
      <rPr>
        <sz val="10"/>
        <rFont val="Yu Gothic"/>
        <family val="0"/>
        <charset val="1"/>
      </rPr>
      <t xml:space="preserve">/</t>
    </r>
    <r>
      <rPr>
        <sz val="10"/>
        <rFont val="Noto Sans CJK SC"/>
        <family val="2"/>
      </rPr>
      <t xml:space="preserve">人工） </t>
    </r>
    <r>
      <rPr>
        <sz val="10"/>
        <rFont val="Yu Gothic"/>
        <family val="0"/>
        <charset val="1"/>
      </rPr>
      <t xml:space="preserve">4</t>
    </r>
  </si>
  <si>
    <r>
      <rPr>
        <sz val="10"/>
        <rFont val="Noto Sans CJK SC"/>
        <family val="2"/>
      </rPr>
      <t xml:space="preserve">労務費 参考単価（円</t>
    </r>
    <r>
      <rPr>
        <sz val="10"/>
        <rFont val="Yu Gothic"/>
        <family val="0"/>
        <charset val="1"/>
      </rPr>
      <t xml:space="preserve">/</t>
    </r>
    <r>
      <rPr>
        <sz val="10"/>
        <rFont val="Noto Sans CJK SC"/>
        <family val="2"/>
      </rPr>
      <t xml:space="preserve">人工） </t>
    </r>
    <r>
      <rPr>
        <sz val="10"/>
        <rFont val="Yu Gothic"/>
        <family val="0"/>
        <charset val="1"/>
      </rPr>
      <t xml:space="preserve">5</t>
    </r>
  </si>
  <si>
    <r>
      <rPr>
        <sz val="10"/>
        <rFont val="Noto Sans CJK SC"/>
        <family val="2"/>
      </rPr>
      <t xml:space="preserve">材料費 </t>
    </r>
    <r>
      <rPr>
        <sz val="10"/>
        <rFont val="Yu Gothic"/>
        <family val="0"/>
        <charset val="1"/>
      </rPr>
      <t xml:space="preserve">1</t>
    </r>
  </si>
  <si>
    <r>
      <rPr>
        <sz val="10"/>
        <color rgb="FF0000FF"/>
        <rFont val="Noto Sans CJK SC"/>
        <family val="2"/>
      </rPr>
      <t xml:space="preserve">鋼管杭 </t>
    </r>
    <r>
      <rPr>
        <sz val="10"/>
        <color rgb="FF0000FF"/>
        <rFont val="Yu Gothic"/>
        <family val="0"/>
        <charset val="1"/>
      </rPr>
      <t xml:space="preserve">φ400×9.5t×12.0m</t>
    </r>
    <r>
      <rPr>
        <sz val="10"/>
        <color rgb="FF0000FF"/>
        <rFont val="Noto Sans CJK SC"/>
        <family val="2"/>
      </rPr>
      <t xml:space="preserve">（先端翼付・回転貫入用）</t>
    </r>
  </si>
  <si>
    <t xml:space="preserve">くさび緊結式足場材（リース）</t>
  </si>
  <si>
    <r>
      <rPr>
        <sz val="10"/>
        <color rgb="FF0000FF"/>
        <rFont val="Noto Sans CJK SC"/>
        <family val="2"/>
      </rPr>
      <t xml:space="preserve">山留材（</t>
    </r>
    <r>
      <rPr>
        <sz val="10"/>
        <color rgb="FF0000FF"/>
        <rFont val="Yu Gothic"/>
        <family val="0"/>
        <charset val="1"/>
      </rPr>
      <t xml:space="preserve">H</t>
    </r>
    <r>
      <rPr>
        <sz val="10"/>
        <color rgb="FF0000FF"/>
        <rFont val="Noto Sans CJK SC"/>
        <family val="2"/>
      </rPr>
      <t xml:space="preserve">鋼・鋼矢板リース）</t>
    </r>
  </si>
  <si>
    <r>
      <rPr>
        <sz val="10"/>
        <color rgb="FF0000FF"/>
        <rFont val="Noto Sans CJK SC"/>
        <family val="2"/>
      </rPr>
      <t xml:space="preserve">異形鉄筋（</t>
    </r>
    <r>
      <rPr>
        <sz val="10"/>
        <color rgb="FF0000FF"/>
        <rFont val="Yu Gothic"/>
        <family val="0"/>
        <charset val="1"/>
      </rPr>
      <t xml:space="preserve">SD345 D10</t>
    </r>
    <r>
      <rPr>
        <sz val="10"/>
        <color rgb="FF0000FF"/>
        <rFont val="Noto Sans CJK SC"/>
        <family val="2"/>
      </rPr>
      <t xml:space="preserve">〜</t>
    </r>
    <r>
      <rPr>
        <sz val="10"/>
        <color rgb="FF0000FF"/>
        <rFont val="Yu Gothic"/>
        <family val="0"/>
        <charset val="1"/>
      </rPr>
      <t xml:space="preserve">D25</t>
    </r>
    <r>
      <rPr>
        <sz val="10"/>
        <color rgb="FF0000FF"/>
        <rFont val="Noto Sans CJK SC"/>
        <family val="2"/>
      </rPr>
      <t xml:space="preserve">）</t>
    </r>
  </si>
  <si>
    <t xml:space="preserve">型枠用合板・桟木</t>
  </si>
  <si>
    <t xml:space="preserve">養生足場・防音パネル（リース）</t>
  </si>
  <si>
    <r>
      <rPr>
        <sz val="10"/>
        <rFont val="Noto Sans CJK SC"/>
        <family val="2"/>
      </rPr>
      <t xml:space="preserve">材料費 </t>
    </r>
    <r>
      <rPr>
        <sz val="10"/>
        <rFont val="Yu Gothic"/>
        <family val="0"/>
        <charset val="1"/>
      </rPr>
      <t xml:space="preserve">2</t>
    </r>
  </si>
  <si>
    <t xml:space="preserve">杭頭処理材（ずれ止め筋・プレート等）</t>
  </si>
  <si>
    <t xml:space="preserve">養生シート・メッシュシート</t>
  </si>
  <si>
    <t xml:space="preserve">敷鉄板（リース）</t>
  </si>
  <si>
    <t xml:space="preserve">結束線・スペーサー</t>
  </si>
  <si>
    <t xml:space="preserve">支保工材（パイプサポート等リース）</t>
  </si>
  <si>
    <t xml:space="preserve">散水・防じん資材</t>
  </si>
  <si>
    <r>
      <rPr>
        <sz val="10"/>
        <rFont val="Noto Sans CJK SC"/>
        <family val="2"/>
      </rPr>
      <t xml:space="preserve">機械経費 </t>
    </r>
    <r>
      <rPr>
        <sz val="10"/>
        <rFont val="Yu Gothic"/>
        <family val="0"/>
        <charset val="1"/>
      </rPr>
      <t xml:space="preserve">1</t>
    </r>
  </si>
  <si>
    <t xml:space="preserve">杭打機 回送費（往復）</t>
  </si>
  <si>
    <t xml:space="preserve">運搬車両（ユニック）回送・運搬費</t>
  </si>
  <si>
    <t xml:space="preserve">バックホウ 回送費</t>
  </si>
  <si>
    <t xml:space="preserve">鉄筋搬入 運搬費</t>
  </si>
  <si>
    <t xml:space="preserve">型枠材搬入 運搬費</t>
  </si>
  <si>
    <t xml:space="preserve">解体重機 回送費</t>
  </si>
  <si>
    <r>
      <rPr>
        <sz val="10"/>
        <rFont val="Noto Sans CJK SC"/>
        <family val="2"/>
      </rPr>
      <t xml:space="preserve">機械経費 </t>
    </r>
    <r>
      <rPr>
        <sz val="10"/>
        <rFont val="Yu Gothic"/>
        <family val="0"/>
        <charset val="1"/>
      </rPr>
      <t xml:space="preserve">2</t>
    </r>
  </si>
  <si>
    <t xml:space="preserve">杭打機 損料・リース料</t>
  </si>
  <si>
    <t xml:space="preserve">荷揚げリフト 損料</t>
  </si>
  <si>
    <t xml:space="preserve">バックホウ 損料</t>
  </si>
  <si>
    <t xml:space="preserve">ラフタークレーン（荷降ろし・建込）</t>
  </si>
  <si>
    <t xml:space="preserve">ラフタークレーン（大組み揚重）</t>
  </si>
  <si>
    <t xml:space="preserve">解体重機 損料（圧砕機付）</t>
  </si>
  <si>
    <r>
      <rPr>
        <sz val="10"/>
        <rFont val="Noto Sans CJK SC"/>
        <family val="2"/>
      </rPr>
      <t xml:space="preserve">機械経費 </t>
    </r>
    <r>
      <rPr>
        <sz val="10"/>
        <rFont val="Yu Gothic"/>
        <family val="0"/>
        <charset val="1"/>
      </rPr>
      <t xml:space="preserve">3</t>
    </r>
  </si>
  <si>
    <r>
      <rPr>
        <sz val="10"/>
        <color rgb="FF0000FF"/>
        <rFont val="Noto Sans CJK SC"/>
        <family val="2"/>
      </rPr>
      <t xml:space="preserve">ラフタークレーン </t>
    </r>
    <r>
      <rPr>
        <sz val="10"/>
        <color rgb="FF0000FF"/>
        <rFont val="Yu Gothic"/>
        <family val="0"/>
        <charset val="1"/>
      </rPr>
      <t xml:space="preserve">25t</t>
    </r>
    <r>
      <rPr>
        <sz val="10"/>
        <color rgb="FF0000FF"/>
        <rFont val="Noto Sans CJK SC"/>
        <family val="2"/>
      </rPr>
      <t xml:space="preserve">（杭建込補助）</t>
    </r>
  </si>
  <si>
    <t xml:space="preserve">電動工具・トルクレンチ 損料</t>
  </si>
  <si>
    <t xml:space="preserve">ダンプ 運搬費</t>
  </si>
  <si>
    <t xml:space="preserve">ガス圧接設備 損料</t>
  </si>
  <si>
    <t xml:space="preserve">電動工具（丸のこ・釘打機）損料</t>
  </si>
  <si>
    <t xml:space="preserve">散水車・集じん機 損料</t>
  </si>
  <si>
    <r>
      <rPr>
        <sz val="10"/>
        <rFont val="Noto Sans CJK SC"/>
        <family val="2"/>
      </rPr>
      <t xml:space="preserve">機械経費 </t>
    </r>
    <r>
      <rPr>
        <sz val="10"/>
        <rFont val="Yu Gothic"/>
        <family val="0"/>
        <charset val="1"/>
      </rPr>
      <t xml:space="preserve">4</t>
    </r>
  </si>
  <si>
    <t xml:space="preserve">発電機・溶接機等 損料</t>
  </si>
  <si>
    <t xml:space="preserve">朝顔・防護棚 設置材損料</t>
  </si>
  <si>
    <t xml:space="preserve">排水ポンプ・発電機 損料</t>
  </si>
  <si>
    <t xml:space="preserve">加工場 経費</t>
  </si>
  <si>
    <t xml:space="preserve">支保工検討・計算費</t>
  </si>
  <si>
    <t xml:space="preserve">ダンプ運搬費（廃材）</t>
  </si>
  <si>
    <r>
      <rPr>
        <sz val="10"/>
        <rFont val="Noto Sans CJK SC"/>
        <family val="2"/>
      </rPr>
      <t xml:space="preserve">外注費・その他 </t>
    </r>
    <r>
      <rPr>
        <sz val="10"/>
        <rFont val="Yu Gothic"/>
        <family val="0"/>
        <charset val="1"/>
      </rPr>
      <t xml:space="preserve">1</t>
    </r>
  </si>
  <si>
    <t xml:space="preserve">施工管理費（施工計画書・施工記録・出来形管理）</t>
  </si>
  <si>
    <t xml:space="preserve">施工図・割付図 作成費</t>
  </si>
  <si>
    <t xml:space="preserve">施工管理費（丁張・出来形管理）</t>
  </si>
  <si>
    <t xml:space="preserve">加工賃（外注加工）</t>
  </si>
  <si>
    <t xml:space="preserve">加工図・拾い出し費</t>
  </si>
  <si>
    <t xml:space="preserve">マニフェスト・廃棄物処分費</t>
  </si>
  <si>
    <r>
      <rPr>
        <sz val="10"/>
        <rFont val="Noto Sans CJK SC"/>
        <family val="2"/>
      </rPr>
      <t xml:space="preserve">外注費・その他 </t>
    </r>
    <r>
      <rPr>
        <sz val="10"/>
        <rFont val="Yu Gothic"/>
        <family val="0"/>
        <charset val="1"/>
      </rPr>
      <t xml:space="preserve">2</t>
    </r>
  </si>
  <si>
    <t xml:space="preserve">残土処理・場内小運搬</t>
  </si>
  <si>
    <t xml:space="preserve">点検・盛替え 対応費</t>
  </si>
  <si>
    <t xml:space="preserve">残土運搬・処分費</t>
  </si>
  <si>
    <t xml:space="preserve">施工図（加工帳）作成費</t>
  </si>
  <si>
    <t xml:space="preserve">型枠廃材 処分費</t>
  </si>
  <si>
    <t xml:space="preserve">近隣対策・仮設養生費</t>
  </si>
  <si>
    <t xml:space="preserve">このテンプレートについて</t>
  </si>
  <si>
    <r>
      <rPr>
        <sz val="10"/>
        <rFont val="Noto Sans CJK SC"/>
        <family val="2"/>
      </rPr>
      <t xml:space="preserve">改正建設業法（</t>
    </r>
    <r>
      <rPr>
        <sz val="10"/>
        <rFont val="Yu Gothic"/>
        <family val="0"/>
        <charset val="1"/>
      </rPr>
      <t xml:space="preserve">2025</t>
    </r>
    <r>
      <rPr>
        <sz val="10"/>
        <rFont val="Noto Sans CJK SC"/>
        <family val="2"/>
      </rPr>
      <t xml:space="preserve">年</t>
    </r>
    <r>
      <rPr>
        <sz val="10"/>
        <rFont val="Yu Gothic"/>
        <family val="0"/>
        <charset val="1"/>
      </rPr>
      <t xml:space="preserve">12</t>
    </r>
    <r>
      <rPr>
        <sz val="10"/>
        <rFont val="Noto Sans CJK SC"/>
        <family val="2"/>
      </rPr>
      <t xml:space="preserve">月全面施行）に対応した、労務費内訳を明示する見積書テンプレートです。内訳明細書のプルダウンで工種（杭・足場鳶・土工・鉄筋・型枠・解体）を選ぶと、職種・資材・機械の名称と参考単価が自動で切り替わります。名称や単価は「工種マスタ」シートで編集できます。</t>
    </r>
  </si>
  <si>
    <t xml:space="preserve">黄色セル＝入力欄（青字はサンプル値）、黒字＝自動計算、緑字＝内訳明細書からの自動転記です。</t>
  </si>
  <si>
    <t xml:space="preserve">法改正のポイント（このテンプレが対応する範囲）</t>
  </si>
  <si>
    <t xml:space="preserve">１．労務費等の内訳明示：建設業者は、見積書に材料費・労務費・法定福利費（事業主負担分）等の内訳を記載するよう努めなければなりません（建設業法第20条第1項、努力義務）。「内訳明細書」シートの労務費欄に職種別の人工数と単価を記載してください。</t>
  </si>
  <si>
    <t xml:space="preserve">２．労務費に関する基準との関係：見積書に記載する材料費・労務費等の額は、通常必要と認められる額を著しく下回ってはならず（建設業法第20条第2項）、通常必要と認められる原価に満たない金額での請負契約も、注文者（取引上の地位の不当利用）・受注者（正当な理由がある場合を除く）の双方に禁止されています（同法第19条の3）。その目安として、中央建設業審議会が「労務費に関する基準」を作成・勧告し、国土交通省が職種別の「労務費の基準値」を公表しています。単価入力時は最新の公共工事設計労務単価（都道府県別・職種別）と労務費の基準値を必ず確認してください。</t>
  </si>
  <si>
    <t xml:space="preserve">３．おそれ情報の通知：天災その他不可抗力による資材価格の高騰や労務の不足など、工期や請負代金に影響するおそれがある事象を認めるときは、契約締結までに注文者へ通知する義務があります（建設業法第20条の2第2項、2024年12月13日施行）。表紙の特記事項に通知の旨を記載済みです。</t>
  </si>
  <si>
    <r>
      <rPr>
        <sz val="10"/>
        <rFont val="Noto Sans CJK SC"/>
        <family val="2"/>
      </rPr>
      <t xml:space="preserve">４</t>
    </r>
    <r>
      <rPr>
        <sz val="10"/>
        <rFont val="Yu Gothic"/>
        <family val="0"/>
        <charset val="1"/>
      </rPr>
      <t xml:space="preserve">.</t>
    </r>
    <r>
      <rPr>
        <sz val="10"/>
        <rFont val="Noto Sans CJK SC"/>
        <family val="2"/>
      </rPr>
      <t xml:space="preserve">　請負代金の変更協議：おそれが現実化した場合、受注者から変更協議を申し出ることができ、注文者は誠実に応じる努力義務があります。契約書に変更方法の記載が必要です（法定記載事項）。</t>
    </r>
  </si>
  <si>
    <t xml:space="preserve">運用上の注意</t>
  </si>
  <si>
    <t xml:space="preserve">・サンプルの単価・数量はすべて入力例です。実際の値に必ず差し替えてください。</t>
  </si>
  <si>
    <t xml:space="preserve">・法定福利費率、現場管理費率は自社の実態に合わせて表紙の黄色セルで調整してください。</t>
  </si>
  <si>
    <r>
      <rPr>
        <sz val="10"/>
        <rFont val="Noto Sans CJK SC"/>
        <family val="2"/>
      </rPr>
      <t xml:space="preserve">・行を挿入した場合は、各セクションの「計」の</t>
    </r>
    <r>
      <rPr>
        <sz val="10"/>
        <rFont val="Yu Gothic"/>
        <family val="0"/>
        <charset val="1"/>
      </rPr>
      <t xml:space="preserve">SUM</t>
    </r>
    <r>
      <rPr>
        <sz val="10"/>
        <rFont val="Noto Sans CJK SC"/>
        <family val="2"/>
      </rPr>
      <t xml:space="preserve">範囲が正しいか確認してください。</t>
    </r>
  </si>
  <si>
    <t xml:space="preserve">・本テンプレートは実務参考用であり、法的助言ではありません。個別案件は行政書士・建設業許可行政庁等にご確認ください。</t>
  </si>
  <si>
    <t xml:space="preserve">根拠情報の確認先</t>
  </si>
  <si>
    <t xml:space="preserve">・国土交通省「建設業法及び入契法の改正について」／中央建設業審議会「労務費に関する基準」（2025年12月2日決定）／国土交通省「労務費の基準値」（労務費に関する基準ポータルサイト）</t>
  </si>
  <si>
    <r>
      <rPr>
        <sz val="10"/>
        <rFont val="Noto Sans CJK SC"/>
        <family val="2"/>
      </rPr>
      <t xml:space="preserve">・国土交通省「公共工事設計労務単価」（毎年</t>
    </r>
    <r>
      <rPr>
        <sz val="10"/>
        <rFont val="Yu Gothic"/>
        <family val="0"/>
        <charset val="1"/>
      </rPr>
      <t xml:space="preserve">3</t>
    </r>
    <r>
      <rPr>
        <sz val="10"/>
        <rFont val="Noto Sans CJK SC"/>
        <family val="2"/>
      </rPr>
      <t xml:space="preserve">月頃改定・都道府県別）</t>
    </r>
  </si>
  <si>
    <t xml:space="preserve">「おそれ情報通知書」シートの使い方</t>
  </si>
  <si>
    <r>
      <rPr>
        <sz val="10"/>
        <rFont val="Noto Sans CJK SC"/>
        <family val="2"/>
      </rPr>
      <t xml:space="preserve">・見積書と併せて提出する別紙です。資材高騰・労務費上昇など請負代金や工期に影響するおそれのある事象が具体的にある場合に、事象ごとに</t>
    </r>
    <r>
      <rPr>
        <sz val="10"/>
        <rFont val="Yu Gothic"/>
        <family val="0"/>
        <charset val="1"/>
      </rPr>
      <t xml:space="preserve">1</t>
    </r>
    <r>
      <rPr>
        <sz val="10"/>
        <rFont val="Noto Sans CJK SC"/>
        <family val="2"/>
      </rPr>
      <t xml:space="preserve">枚作成して通知してください。</t>
    </r>
  </si>
  <si>
    <t xml:space="preserve">・「参考資料」欄には根拠となる資料（メーカーの価格改定通知など）を明記し、可能な限り添付してください。通知した事実と日付が残ることが重要です。</t>
  </si>
  <si>
    <t xml:space="preserve">・本書式では条文番号を省略しています（根拠は建設業法第20条の2第2項、通知の対象となる事象は同法施行規則第13条の16第2項）。提出先の求めに応じて行政の最新資料をご確認ください。</t>
  </si>
  <si>
    <r>
      <rPr>
        <sz val="10"/>
        <color rgb="FF0000FF"/>
        <rFont val="Yu Gothic"/>
        <family val="0"/>
        <charset val="1"/>
      </rPr>
      <t xml:space="preserve">2026</t>
    </r>
    <r>
      <rPr>
        <sz val="10"/>
        <color rgb="FF0000FF"/>
        <rFont val="Noto Sans CJK SC"/>
        <family val="2"/>
      </rPr>
      <t xml:space="preserve">年○月○日</t>
    </r>
  </si>
  <si>
    <t xml:space="preserve">（住所）○○県○○市○○</t>
  </si>
  <si>
    <r>
      <rPr>
        <sz val="10"/>
        <color rgb="FF0000FF"/>
        <rFont val="Noto Sans CJK SC"/>
        <family val="2"/>
      </rPr>
      <t xml:space="preserve">（担当）○○　○○　／　</t>
    </r>
    <r>
      <rPr>
        <sz val="10"/>
        <color rgb="FF0000FF"/>
        <rFont val="Yu Gothic"/>
        <family val="0"/>
        <charset val="1"/>
      </rPr>
      <t xml:space="preserve">TEL ○○○-○○○-○○○○</t>
    </r>
  </si>
  <si>
    <t xml:space="preserve">請負代金の額等に影響を及ぼすおそれがある情報に関する通知書</t>
  </si>
  <si>
    <t xml:space="preserve">標記について、改正建設業法の規定に基づき、契約締結前に下記のとおり通知いたします。</t>
  </si>
  <si>
    <t xml:space="preserve">対象工事</t>
  </si>
  <si>
    <t xml:space="preserve">○○新築工事に伴う杭工事（回転貫入鋼管杭）</t>
  </si>
  <si>
    <t xml:space="preserve">対象となる事象</t>
  </si>
  <si>
    <t xml:space="preserve">鋼材（鋼管杭）価格の高騰</t>
  </si>
  <si>
    <t xml:space="preserve">現在の状況</t>
  </si>
  <si>
    <t xml:space="preserve">メーカーより価格改定（値上げ）の通知を受領。前回見積時点から単価上昇のおそれ。</t>
  </si>
  <si>
    <t xml:space="preserve">影響のおそれの内容</t>
  </si>
  <si>
    <t xml:space="preserve">材料費増加による請負代金の増額、および納期遅延に伴う工期への影響のおそれ。</t>
  </si>
  <si>
    <t xml:space="preserve">参考資料</t>
  </si>
  <si>
    <t xml:space="preserve">メーカー価格改定通知文書（別添）</t>
  </si>
  <si>
    <t xml:space="preserve">本通知は契約締結前の情報提供です。上記の事象が現実化した場合には、請負代金の額または工期の変更について、</t>
  </si>
  <si>
    <t xml:space="preserve">契約書に定める方法に基づき協議をお願いする場合がありますので、あらかじめご承知おきください。</t>
  </si>
</sst>
</file>

<file path=xl/styles.xml><?xml version="1.0" encoding="utf-8"?>
<styleSheet xmlns="http://schemas.openxmlformats.org/spreadsheetml/2006/main">
  <numFmts count="5">
    <numFmt numFmtId="164" formatCode="General"/>
    <numFmt numFmtId="165" formatCode="\¥#,##0"/>
    <numFmt numFmtId="166" formatCode="#,##0;\(#,##0\);\-"/>
    <numFmt numFmtId="167" formatCode="0.0%"/>
    <numFmt numFmtId="168" formatCode="#,##0"/>
  </numFmts>
  <fonts count="19">
    <font>
      <sz val="11"/>
      <color theme="1"/>
      <name val="Calibri"/>
      <family val="2"/>
      <charset val="1"/>
    </font>
    <font>
      <sz val="10"/>
      <name val="Arial"/>
      <family val="0"/>
    </font>
    <font>
      <sz val="10"/>
      <name val="Arial"/>
      <family val="0"/>
    </font>
    <font>
      <sz val="10"/>
      <name val="Arial"/>
      <family val="0"/>
    </font>
    <font>
      <b val="true"/>
      <sz val="16"/>
      <name val="Noto Sans CJK SC"/>
      <family val="2"/>
    </font>
    <font>
      <sz val="10"/>
      <color rgb="FF0000FF"/>
      <name val="Noto Sans CJK SC"/>
      <family val="2"/>
    </font>
    <font>
      <sz val="10"/>
      <color rgb="FF0000FF"/>
      <name val="Yu Gothic"/>
      <family val="0"/>
      <charset val="1"/>
    </font>
    <font>
      <b val="true"/>
      <sz val="10"/>
      <name val="Noto Sans CJK SC"/>
      <family val="2"/>
    </font>
    <font>
      <b val="true"/>
      <sz val="13"/>
      <name val="Noto Sans CJK SC"/>
      <family val="2"/>
    </font>
    <font>
      <b val="true"/>
      <sz val="15"/>
      <name val="Yu Gothic"/>
      <family val="0"/>
      <charset val="1"/>
    </font>
    <font>
      <b val="true"/>
      <sz val="10"/>
      <color rgb="FFFFFFFF"/>
      <name val="Noto Sans CJK SC"/>
      <family val="2"/>
    </font>
    <font>
      <sz val="10"/>
      <name val="Noto Sans CJK SC"/>
      <family val="2"/>
    </font>
    <font>
      <sz val="10"/>
      <color rgb="FF008000"/>
      <name val="Yu Gothic"/>
      <family val="0"/>
      <charset val="1"/>
    </font>
    <font>
      <sz val="8"/>
      <color rgb="FF808080"/>
      <name val="Yu Gothic"/>
      <family val="0"/>
      <charset val="1"/>
    </font>
    <font>
      <sz val="8"/>
      <color rgb="FF808080"/>
      <name val="Noto Sans CJK SC"/>
      <family val="2"/>
    </font>
    <font>
      <b val="true"/>
      <sz val="10"/>
      <name val="Yu Gothic"/>
      <family val="0"/>
      <charset val="1"/>
    </font>
    <font>
      <sz val="10"/>
      <name val="Yu Gothic"/>
      <family val="0"/>
      <charset val="1"/>
    </font>
    <font>
      <b val="true"/>
      <sz val="12"/>
      <name val="Yu Gothic"/>
      <family val="0"/>
      <charset val="1"/>
    </font>
    <font>
      <b val="true"/>
      <sz val="10"/>
      <color rgb="FFFFFFFF"/>
      <name val="Yu Gothic"/>
      <family val="0"/>
      <charset val="1"/>
    </font>
  </fonts>
  <fills count="7">
    <fill>
      <patternFill patternType="none"/>
    </fill>
    <fill>
      <patternFill patternType="gray125"/>
    </fill>
    <fill>
      <patternFill patternType="solid">
        <fgColor rgb="FFFFFF99"/>
        <bgColor rgb="FFFDE9D9"/>
      </patternFill>
    </fill>
    <fill>
      <patternFill patternType="solid">
        <fgColor rgb="FFFDE9D9"/>
        <bgColor rgb="FFEDF2F8"/>
      </patternFill>
    </fill>
    <fill>
      <patternFill patternType="solid">
        <fgColor rgb="FF1F4E79"/>
        <bgColor rgb="FF003366"/>
      </patternFill>
    </fill>
    <fill>
      <patternFill patternType="solid">
        <fgColor rgb="FFD9D9D9"/>
        <bgColor rgb="FFFDE9D9"/>
      </patternFill>
    </fill>
    <fill>
      <patternFill patternType="solid">
        <fgColor rgb="FFEDF2F8"/>
        <bgColor rgb="FFFFFFFF"/>
      </patternFill>
    </fill>
  </fills>
  <borders count="2">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false" applyAlignment="true" applyProtection="false">
      <alignment horizontal="lef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true" applyProtection="false">
      <alignment horizontal="right" vertical="bottom" textRotation="0" wrapText="false" indent="0" shrinkToFit="false"/>
      <protection locked="true" hidden="false"/>
    </xf>
    <xf numFmtId="164" fontId="10" fillId="4"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right"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true" applyProtection="false">
      <alignment horizontal="right"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6" fontId="16" fillId="0" borderId="1" xfId="0" applyFont="true" applyBorder="true" applyAlignment="true" applyProtection="false">
      <alignment horizontal="right" vertical="bottom" textRotation="0" wrapText="false" indent="0" shrinkToFit="false"/>
      <protection locked="true" hidden="false"/>
    </xf>
    <xf numFmtId="166" fontId="17" fillId="3" borderId="1" xfId="0" applyFont="true" applyBorder="tru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6" fillId="2"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18" fillId="4" borderId="1" xfId="0" applyFont="true" applyBorder="true" applyAlignment="true" applyProtection="false">
      <alignment horizontal="center" vertical="bottom" textRotation="0" wrapText="false" indent="0" shrinkToFit="false"/>
      <protection locked="true" hidden="false"/>
    </xf>
    <xf numFmtId="164" fontId="16" fillId="0"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0" fillId="2" borderId="1" xfId="0" applyFont="false" applyBorder="true" applyAlignment="true" applyProtection="false">
      <alignment horizontal="right"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7" fillId="6" borderId="1" xfId="0" applyFont="true" applyBorder="true" applyAlignment="false" applyProtection="false">
      <alignment horizontal="general" vertical="bottom" textRotation="0" wrapText="false" indent="0" shrinkToFit="false"/>
      <protection locked="true" hidden="false"/>
    </xf>
    <xf numFmtId="166" fontId="15" fillId="6" borderId="1" xfId="0" applyFont="true" applyBorder="true" applyAlignment="true" applyProtection="false">
      <alignment horizontal="right" vertical="bottom" textRotation="0" wrapText="fals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8" fontId="6" fillId="2" borderId="1" xfId="0" applyFont="true" applyBorder="true" applyAlignment="true" applyProtection="false">
      <alignment horizontal="general" vertical="top" textRotation="0" wrapText="true" indent="0" shrinkToFit="false"/>
      <protection locked="true" hidden="false"/>
    </xf>
    <xf numFmtId="164" fontId="7" fillId="5"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right"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9D9"/>
      <rgbColor rgb="FFEDF2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5" min="3" style="0" width="15"/>
    <col collapsed="false" customWidth="true" hidden="false" outlineLevel="0" max="6" min="6" style="0" width="30"/>
    <col collapsed="false" customWidth="true" hidden="false" outlineLevel="0" max="7" min="7" style="0" width="3"/>
  </cols>
  <sheetData>
    <row r="2" customFormat="false" ht="19.7" hidden="false" customHeight="false" outlineLevel="0" collapsed="false">
      <c r="B2" s="1" t="s">
        <v>0</v>
      </c>
      <c r="C2" s="1"/>
      <c r="D2" s="1"/>
      <c r="E2" s="1"/>
      <c r="F2" s="2" t="s">
        <v>1</v>
      </c>
    </row>
    <row r="3" customFormat="false" ht="15" hidden="false" customHeight="false" outlineLevel="0" collapsed="false">
      <c r="F3" s="2" t="s">
        <v>2</v>
      </c>
    </row>
    <row r="4" customFormat="false" ht="15" hidden="false" customHeight="false" outlineLevel="0" collapsed="false">
      <c r="B4" s="3" t="s">
        <v>3</v>
      </c>
      <c r="C4" s="4" t="s">
        <v>4</v>
      </c>
      <c r="D4" s="4"/>
      <c r="E4" s="4"/>
      <c r="F4" s="5" t="s">
        <v>5</v>
      </c>
    </row>
    <row r="5" customFormat="false" ht="15" hidden="false" customHeight="false" outlineLevel="0" collapsed="false">
      <c r="B5" s="3" t="s">
        <v>6</v>
      </c>
      <c r="C5" s="4" t="s">
        <v>7</v>
      </c>
      <c r="D5" s="4"/>
      <c r="E5" s="4"/>
      <c r="F5" s="5" t="s">
        <v>8</v>
      </c>
    </row>
    <row r="6" customFormat="false" ht="15" hidden="false" customHeight="false" outlineLevel="0" collapsed="false">
      <c r="B6" s="3" t="s">
        <v>9</v>
      </c>
      <c r="C6" s="4" t="s">
        <v>10</v>
      </c>
      <c r="D6" s="4"/>
      <c r="E6" s="4"/>
      <c r="F6" s="5" t="s">
        <v>11</v>
      </c>
    </row>
    <row r="7" customFormat="false" ht="15" hidden="false" customHeight="false" outlineLevel="0" collapsed="false">
      <c r="B7" s="3" t="s">
        <v>12</v>
      </c>
      <c r="C7" s="6" t="s">
        <v>13</v>
      </c>
      <c r="D7" s="6"/>
      <c r="E7" s="6"/>
      <c r="F7" s="5" t="s">
        <v>14</v>
      </c>
    </row>
    <row r="8" customFormat="false" ht="15" hidden="false" customHeight="false" outlineLevel="0" collapsed="false">
      <c r="B8" s="3" t="s">
        <v>15</v>
      </c>
      <c r="C8" s="4" t="s">
        <v>16</v>
      </c>
      <c r="D8" s="4"/>
      <c r="E8" s="4"/>
      <c r="F8" s="5" t="s">
        <v>17</v>
      </c>
    </row>
    <row r="9" customFormat="false" ht="15" hidden="false" customHeight="false" outlineLevel="0" collapsed="false">
      <c r="B9" s="3" t="s">
        <v>18</v>
      </c>
      <c r="C9" s="4" t="s">
        <v>19</v>
      </c>
      <c r="D9" s="4"/>
      <c r="E9" s="4"/>
    </row>
    <row r="11" customFormat="false" ht="18.55" hidden="false" customHeight="false" outlineLevel="0" collapsed="false">
      <c r="B11" s="7" t="s">
        <v>20</v>
      </c>
      <c r="C11" s="8" t="n">
        <f aca="false">C24</f>
        <v>0</v>
      </c>
      <c r="D11" s="8"/>
      <c r="E11" s="8"/>
    </row>
    <row r="13" customFormat="false" ht="15" hidden="false" customHeight="false" outlineLevel="0" collapsed="false">
      <c r="B13" s="3" t="s">
        <v>21</v>
      </c>
    </row>
    <row r="14" customFormat="false" ht="15" hidden="false" customHeight="false" outlineLevel="0" collapsed="false">
      <c r="B14" s="9" t="s">
        <v>22</v>
      </c>
      <c r="C14" s="9" t="s">
        <v>23</v>
      </c>
      <c r="D14" s="9" t="s">
        <v>24</v>
      </c>
      <c r="E14" s="9"/>
    </row>
    <row r="15" customFormat="false" ht="15" hidden="false" customHeight="false" outlineLevel="0" collapsed="false">
      <c r="B15" s="10" t="s">
        <v>25</v>
      </c>
      <c r="C15" s="11" t="n">
        <f aca="false">内訳明細書!F13</f>
        <v>0</v>
      </c>
      <c r="D15" s="12"/>
      <c r="E15" s="12"/>
    </row>
    <row r="16" customFormat="false" ht="15" hidden="false" customHeight="false" outlineLevel="0" collapsed="false">
      <c r="B16" s="10" t="s">
        <v>26</v>
      </c>
      <c r="C16" s="11" t="n">
        <f aca="false">内訳明細書!F26</f>
        <v>0</v>
      </c>
      <c r="D16" s="13" t="s">
        <v>27</v>
      </c>
      <c r="E16" s="13"/>
    </row>
    <row r="17" customFormat="false" ht="15" hidden="false" customHeight="false" outlineLevel="0" collapsed="false">
      <c r="B17" s="10" t="s">
        <v>28</v>
      </c>
      <c r="C17" s="11" t="n">
        <f aca="false">内訳明細書!F39</f>
        <v>0</v>
      </c>
      <c r="D17" s="12"/>
      <c r="E17" s="12"/>
    </row>
    <row r="18" customFormat="false" ht="15" hidden="false" customHeight="false" outlineLevel="0" collapsed="false">
      <c r="B18" s="10" t="s">
        <v>29</v>
      </c>
      <c r="C18" s="11" t="n">
        <f aca="false">内訳明細書!F49</f>
        <v>0</v>
      </c>
      <c r="D18" s="12"/>
      <c r="E18" s="12"/>
    </row>
    <row r="19" customFormat="false" ht="15" hidden="false" customHeight="false" outlineLevel="0" collapsed="false">
      <c r="B19" s="14" t="s">
        <v>30</v>
      </c>
      <c r="C19" s="15" t="n">
        <f aca="false">SUM(C15:C18)</f>
        <v>0</v>
      </c>
      <c r="D19" s="16"/>
      <c r="E19" s="16"/>
    </row>
    <row r="20" customFormat="false" ht="15" hidden="false" customHeight="false" outlineLevel="0" collapsed="false">
      <c r="B20" s="10" t="s">
        <v>31</v>
      </c>
      <c r="C20" s="17" t="n">
        <f aca="false">ROUND(C16*C29,0)</f>
        <v>0</v>
      </c>
      <c r="D20" s="13" t="str">
        <f aca="false">"労務費 × "&amp;TEXT(C29,"0.0%")</f>
        <v>労務費 × 16.0%</v>
      </c>
      <c r="E20" s="16"/>
    </row>
    <row r="21" customFormat="false" ht="15" hidden="false" customHeight="false" outlineLevel="0" collapsed="false">
      <c r="B21" s="10" t="s">
        <v>32</v>
      </c>
      <c r="C21" s="17" t="n">
        <f aca="false">ROUND(C19*C30,0)</f>
        <v>0</v>
      </c>
      <c r="D21" s="13" t="str">
        <f aca="false">"直接工事費 × "&amp;TEXT(C30,"0.0%")</f>
        <v>直接工事費 × 15.0%</v>
      </c>
      <c r="E21" s="16"/>
    </row>
    <row r="22" customFormat="false" ht="15" hidden="false" customHeight="false" outlineLevel="0" collapsed="false">
      <c r="B22" s="14" t="s">
        <v>33</v>
      </c>
      <c r="C22" s="15" t="n">
        <f aca="false">C19+C20+C21</f>
        <v>0</v>
      </c>
      <c r="D22" s="16"/>
      <c r="E22" s="16"/>
    </row>
    <row r="23" customFormat="false" ht="15" hidden="false" customHeight="false" outlineLevel="0" collapsed="false">
      <c r="B23" s="10" t="s">
        <v>34</v>
      </c>
      <c r="C23" s="17" t="n">
        <f aca="false">ROUND(C22*0.1,0)</f>
        <v>0</v>
      </c>
      <c r="D23" s="16"/>
      <c r="E23" s="16"/>
    </row>
    <row r="24" customFormat="false" ht="15" hidden="false" customHeight="false" outlineLevel="0" collapsed="false">
      <c r="B24" s="14" t="s">
        <v>35</v>
      </c>
      <c r="C24" s="18" t="n">
        <f aca="false">C22+C23</f>
        <v>0</v>
      </c>
      <c r="D24" s="16"/>
      <c r="E24" s="16"/>
    </row>
    <row r="29" customFormat="false" ht="15" hidden="false" customHeight="false" outlineLevel="0" collapsed="false">
      <c r="B29" s="19" t="s">
        <v>36</v>
      </c>
      <c r="C29" s="20" t="n">
        <v>0.16</v>
      </c>
      <c r="D29" s="21" t="s">
        <v>37</v>
      </c>
    </row>
    <row r="30" customFormat="false" ht="15" hidden="false" customHeight="false" outlineLevel="0" collapsed="false">
      <c r="B30" s="19" t="s">
        <v>38</v>
      </c>
      <c r="C30" s="20" t="n">
        <v>0.15</v>
      </c>
      <c r="D30" s="21" t="s">
        <v>39</v>
      </c>
    </row>
    <row r="33" customFormat="false" ht="15" hidden="false" customHeight="false" outlineLevel="0" collapsed="false">
      <c r="B33" s="3" t="s">
        <v>40</v>
      </c>
    </row>
    <row r="34" customFormat="false" ht="15" hidden="false" customHeight="false" outlineLevel="0" collapsed="false">
      <c r="B34" s="19" t="s">
        <v>41</v>
      </c>
    </row>
    <row r="35" customFormat="false" ht="15" hidden="false" customHeight="false" outlineLevel="0" collapsed="false">
      <c r="B35" s="19" t="s">
        <v>42</v>
      </c>
    </row>
    <row r="36" customFormat="false" ht="15" hidden="false" customHeight="false" outlineLevel="0" collapsed="false">
      <c r="B36" s="19" t="s">
        <v>43</v>
      </c>
    </row>
    <row r="37" customFormat="false" ht="15" hidden="false" customHeight="false" outlineLevel="0" collapsed="false">
      <c r="B37" s="19" t="s">
        <v>44</v>
      </c>
    </row>
  </sheetData>
  <mergeCells count="13">
    <mergeCell ref="B2:E2"/>
    <mergeCell ref="C4:E4"/>
    <mergeCell ref="C5:E5"/>
    <mergeCell ref="C6:E6"/>
    <mergeCell ref="C7:E7"/>
    <mergeCell ref="C8:E8"/>
    <mergeCell ref="C9:E9"/>
    <mergeCell ref="C11:E11"/>
    <mergeCell ref="D14:E14"/>
    <mergeCell ref="D15:E15"/>
    <mergeCell ref="D16:E16"/>
    <mergeCell ref="D17:E17"/>
    <mergeCell ref="D18:E18"/>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6"/>
    <col collapsed="false" customWidth="true" hidden="false" outlineLevel="0" max="3" min="3" style="0" width="10"/>
    <col collapsed="false" customWidth="true" hidden="false" outlineLevel="0" max="4" min="4" style="0" width="8"/>
    <col collapsed="false" customWidth="true" hidden="false" outlineLevel="0" max="5" min="5" style="0" width="12"/>
    <col collapsed="false" customWidth="true" hidden="false" outlineLevel="0" max="6" min="6" style="0" width="14"/>
    <col collapsed="false" customWidth="true" hidden="false" outlineLevel="0" max="7" min="7" style="0" width="30"/>
  </cols>
  <sheetData>
    <row r="1" customFormat="false" ht="16.15" hidden="false" customHeight="false" outlineLevel="0" collapsed="false">
      <c r="B1" s="22" t="s">
        <v>45</v>
      </c>
    </row>
    <row r="2" customFormat="false" ht="15" hidden="false" customHeight="false" outlineLevel="0" collapsed="false">
      <c r="B2" s="21" t="s">
        <v>46</v>
      </c>
    </row>
    <row r="3" customFormat="false" ht="15" hidden="false" customHeight="false" outlineLevel="0" collapsed="false">
      <c r="B3" s="3" t="s">
        <v>47</v>
      </c>
      <c r="C3" s="5" t="s">
        <v>48</v>
      </c>
      <c r="D3" s="5"/>
      <c r="E3" s="5"/>
    </row>
    <row r="5" customFormat="false" ht="15" hidden="false" customHeight="false" outlineLevel="0" collapsed="false">
      <c r="A5" s="23"/>
      <c r="B5" s="24" t="s">
        <v>49</v>
      </c>
      <c r="C5" s="23"/>
      <c r="D5" s="23"/>
      <c r="E5" s="23"/>
      <c r="F5" s="23"/>
      <c r="G5" s="23"/>
    </row>
    <row r="6" customFormat="false" ht="15" hidden="false" customHeight="false" outlineLevel="0" collapsed="false">
      <c r="A6" s="25" t="s">
        <v>50</v>
      </c>
      <c r="B6" s="9" t="s">
        <v>51</v>
      </c>
      <c r="C6" s="9" t="s">
        <v>52</v>
      </c>
      <c r="D6" s="9" t="s">
        <v>53</v>
      </c>
      <c r="E6" s="9" t="s">
        <v>54</v>
      </c>
      <c r="F6" s="9" t="s">
        <v>23</v>
      </c>
      <c r="G6" s="9" t="s">
        <v>24</v>
      </c>
    </row>
    <row r="7" customFormat="false" ht="25.5" hidden="false" customHeight="true" outlineLevel="0" collapsed="false">
      <c r="A7" s="26" t="n">
        <v>1</v>
      </c>
      <c r="B7" s="27" t="str">
        <f aca="false">INDEX(工種マスタ!$B$13:$G$13,1,MATCH($C$3,工種マスタ!$B$2:$G$2,0))</f>
        <v>鋼管杭 φ400×9.5t×12.0m（先端翼付・回転貫入用）</v>
      </c>
      <c r="C7" s="28"/>
      <c r="D7" s="29"/>
      <c r="E7" s="28"/>
      <c r="F7" s="17" t="str">
        <f aca="false">IF(OR(C7="",E7=""),"",C7*E7)</f>
        <v/>
      </c>
      <c r="G7" s="29"/>
    </row>
    <row r="8" customFormat="false" ht="25.5" hidden="false" customHeight="true" outlineLevel="0" collapsed="false">
      <c r="A8" s="26" t="n">
        <v>2</v>
      </c>
      <c r="B8" s="27" t="str">
        <f aca="false">INDEX(工種マスタ!$B$14:$G$14,1,MATCH($C$3,工種マスタ!$B$2:$G$2,0))</f>
        <v>杭頭処理材（ずれ止め筋・プレート等）</v>
      </c>
      <c r="C8" s="28"/>
      <c r="D8" s="29"/>
      <c r="E8" s="28"/>
      <c r="F8" s="17" t="str">
        <f aca="false">IF(OR(C8="",E8=""),"",C8*E8)</f>
        <v/>
      </c>
      <c r="G8" s="29"/>
    </row>
    <row r="9" customFormat="false" ht="25.5" hidden="false" customHeight="true" outlineLevel="0" collapsed="false">
      <c r="A9" s="26" t="n">
        <v>3</v>
      </c>
      <c r="B9" s="29"/>
      <c r="C9" s="28"/>
      <c r="D9" s="29"/>
      <c r="E9" s="28"/>
      <c r="F9" s="17" t="str">
        <f aca="false">IF(OR(C9="",E9=""),"",C9*E9)</f>
        <v/>
      </c>
      <c r="G9" s="29"/>
    </row>
    <row r="10" customFormat="false" ht="25.5" hidden="false" customHeight="true" outlineLevel="0" collapsed="false">
      <c r="A10" s="26" t="n">
        <v>4</v>
      </c>
      <c r="B10" s="29"/>
      <c r="C10" s="28"/>
      <c r="D10" s="29"/>
      <c r="E10" s="28"/>
      <c r="F10" s="17" t="str">
        <f aca="false">IF(OR(C10="",E10=""),"",C10*E10)</f>
        <v/>
      </c>
      <c r="G10" s="29"/>
    </row>
    <row r="11" customFormat="false" ht="25.5" hidden="false" customHeight="true" outlineLevel="0" collapsed="false">
      <c r="A11" s="26" t="n">
        <v>5</v>
      </c>
      <c r="B11" s="29"/>
      <c r="C11" s="28"/>
      <c r="D11" s="29"/>
      <c r="E11" s="28"/>
      <c r="F11" s="17" t="str">
        <f aca="false">IF(OR(C11="",E11=""),"",C11*E11)</f>
        <v/>
      </c>
      <c r="G11" s="29"/>
    </row>
    <row r="12" customFormat="false" ht="25.5" hidden="false" customHeight="true" outlineLevel="0" collapsed="false">
      <c r="A12" s="26" t="n">
        <v>6</v>
      </c>
      <c r="B12" s="29"/>
      <c r="C12" s="28"/>
      <c r="D12" s="29"/>
      <c r="E12" s="28"/>
      <c r="F12" s="17" t="str">
        <f aca="false">IF(OR(C12="",E12=""),"",C12*E12)</f>
        <v/>
      </c>
      <c r="G12" s="29"/>
    </row>
    <row r="13" customFormat="false" ht="15" hidden="false" customHeight="false" outlineLevel="0" collapsed="false">
      <c r="A13" s="30"/>
      <c r="B13" s="31" t="s">
        <v>55</v>
      </c>
      <c r="C13" s="30"/>
      <c r="D13" s="30"/>
      <c r="E13" s="30"/>
      <c r="F13" s="32" t="n">
        <f aca="false">SUM(F7:F12)</f>
        <v>0</v>
      </c>
      <c r="G13" s="30"/>
    </row>
    <row r="15" customFormat="false" ht="15" hidden="false" customHeight="false" outlineLevel="0" collapsed="false">
      <c r="A15" s="23"/>
      <c r="B15" s="24" t="s">
        <v>56</v>
      </c>
      <c r="C15" s="23"/>
      <c r="D15" s="23"/>
      <c r="E15" s="23"/>
      <c r="F15" s="23"/>
      <c r="G15" s="23"/>
    </row>
    <row r="16" customFormat="false" ht="15" hidden="false" customHeight="false" outlineLevel="0" collapsed="false">
      <c r="A16" s="25" t="s">
        <v>50</v>
      </c>
      <c r="B16" s="9" t="s">
        <v>51</v>
      </c>
      <c r="C16" s="9" t="s">
        <v>52</v>
      </c>
      <c r="D16" s="9" t="s">
        <v>53</v>
      </c>
      <c r="E16" s="9" t="s">
        <v>54</v>
      </c>
      <c r="F16" s="9" t="s">
        <v>23</v>
      </c>
      <c r="G16" s="9" t="s">
        <v>24</v>
      </c>
    </row>
    <row r="17" customFormat="false" ht="25.5" hidden="false" customHeight="true" outlineLevel="0" collapsed="false">
      <c r="A17" s="26" t="n">
        <v>1</v>
      </c>
      <c r="B17" s="27" t="str">
        <f aca="false">INDEX(工種マスタ!$B$3:$G$3,1,MATCH($C$3,工種マスタ!$B$2:$G$2,0))</f>
        <v>世話役</v>
      </c>
      <c r="C17" s="28"/>
      <c r="D17" s="5" t="s">
        <v>57</v>
      </c>
      <c r="E17" s="28"/>
      <c r="F17" s="17" t="str">
        <f aca="false">IF(OR(C17="",E17=""),"",C17*E17)</f>
        <v/>
      </c>
      <c r="G17" s="13" t="str">
        <f aca="false">"参考単価："&amp;TEXT(INDEX(工種マスタ!$B$8:$G$8,1,MATCH($C$3,工種マスタ!$B$2:$G$2,0)),"#,##0")&amp;"円 ※実勢・最新労務単価を要確認"</f>
        <v>参考単価：28,000円 ※実勢・最新労務単価を要確認</v>
      </c>
    </row>
    <row r="18" customFormat="false" ht="25.5" hidden="false" customHeight="true" outlineLevel="0" collapsed="false">
      <c r="A18" s="26" t="n">
        <v>2</v>
      </c>
      <c r="B18" s="27" t="str">
        <f aca="false">INDEX(工種マスタ!$B$4:$G$4,1,MATCH($C$3,工種マスタ!$B$2:$G$2,0))</f>
        <v>杭打機運転工（オペレータ）</v>
      </c>
      <c r="C18" s="28"/>
      <c r="D18" s="5" t="s">
        <v>57</v>
      </c>
      <c r="E18" s="28"/>
      <c r="F18" s="17" t="str">
        <f aca="false">IF(OR(C18="",E18=""),"",C18*E18)</f>
        <v/>
      </c>
      <c r="G18" s="13" t="str">
        <f aca="false">"参考単価："&amp;TEXT(INDEX(工種マスタ!$B$9:$G$9,1,MATCH($C$3,工種マスタ!$B$2:$G$2,0)),"#,##0")&amp;"円 ※実勢・最新労務単価を要確認"</f>
        <v>参考単価：26,000円 ※実勢・最新労務単価を要確認</v>
      </c>
    </row>
    <row r="19" customFormat="false" ht="25.5" hidden="false" customHeight="true" outlineLevel="0" collapsed="false">
      <c r="A19" s="26" t="n">
        <v>3</v>
      </c>
      <c r="B19" s="27" t="str">
        <f aca="false">INDEX(工種マスタ!$B$5:$G$5,1,MATCH($C$3,工種マスタ!$B$2:$G$2,0))</f>
        <v>特殊作業員（玉掛・杭建込）</v>
      </c>
      <c r="C19" s="28"/>
      <c r="D19" s="5" t="s">
        <v>57</v>
      </c>
      <c r="E19" s="28"/>
      <c r="F19" s="17" t="str">
        <f aca="false">IF(OR(C19="",E19=""),"",C19*E19)</f>
        <v/>
      </c>
      <c r="G19" s="13" t="str">
        <f aca="false">"参考単価："&amp;TEXT(INDEX(工種マスタ!$B$10:$G$10,1,MATCH($C$3,工種マスタ!$B$2:$G$2,0)),"#,##0")&amp;"円 ※実勢・最新労務単価を要確認"</f>
        <v>参考単価：24,000円 ※実勢・最新労務単価を要確認</v>
      </c>
    </row>
    <row r="20" customFormat="false" ht="25.5" hidden="false" customHeight="true" outlineLevel="0" collapsed="false">
      <c r="A20" s="26" t="n">
        <v>4</v>
      </c>
      <c r="B20" s="27" t="str">
        <f aca="false">INDEX(工種マスタ!$B$6:$G$6,1,MATCH($C$3,工種マスタ!$B$2:$G$2,0))</f>
        <v>普通作業員</v>
      </c>
      <c r="C20" s="28"/>
      <c r="D20" s="5" t="s">
        <v>57</v>
      </c>
      <c r="E20" s="28"/>
      <c r="F20" s="17" t="str">
        <f aca="false">IF(OR(C20="",E20=""),"",C20*E20)</f>
        <v/>
      </c>
      <c r="G20" s="13" t="str">
        <f aca="false">"参考単価："&amp;TEXT(INDEX(工種マスタ!$B$11:$G$11,1,MATCH($C$3,工種マスタ!$B$2:$G$2,0)),"#,##0")&amp;"円 ※実勢・最新労務単価を要確認"</f>
        <v>参考単価：21,000円 ※実勢・最新労務単価を要確認</v>
      </c>
    </row>
    <row r="21" customFormat="false" ht="25.5" hidden="false" customHeight="true" outlineLevel="0" collapsed="false">
      <c r="A21" s="26" t="n">
        <v>5</v>
      </c>
      <c r="B21" s="27" t="str">
        <f aca="false">INDEX(工種マスタ!$B$7:$G$7,1,MATCH($C$3,工種マスタ!$B$2:$G$2,0))</f>
        <v>溶接工（現場継手）</v>
      </c>
      <c r="C21" s="28"/>
      <c r="D21" s="5" t="s">
        <v>57</v>
      </c>
      <c r="E21" s="28"/>
      <c r="F21" s="17" t="str">
        <f aca="false">IF(OR(C21="",E21=""),"",C21*E21)</f>
        <v/>
      </c>
      <c r="G21" s="13" t="str">
        <f aca="false">"参考単価："&amp;TEXT(INDEX(工種マスタ!$B$12:$G$12,1,MATCH($C$3,工種マスタ!$B$2:$G$2,0)),"#,##0")&amp;"円 ※実勢・最新労務単価を要確認"</f>
        <v>参考単価：27,000円 ※実勢・最新労務単価を要確認</v>
      </c>
    </row>
    <row r="22" customFormat="false" ht="25.5" hidden="false" customHeight="true" outlineLevel="0" collapsed="false">
      <c r="A22" s="26" t="n">
        <v>6</v>
      </c>
      <c r="B22" s="29"/>
      <c r="C22" s="28"/>
      <c r="D22" s="29"/>
      <c r="E22" s="28"/>
      <c r="F22" s="17" t="str">
        <f aca="false">IF(OR(C22="",E22=""),"",C22*E22)</f>
        <v/>
      </c>
      <c r="G22" s="29"/>
    </row>
    <row r="23" customFormat="false" ht="25.5" hidden="false" customHeight="true" outlineLevel="0" collapsed="false">
      <c r="A23" s="26" t="n">
        <v>7</v>
      </c>
      <c r="B23" s="29"/>
      <c r="C23" s="28"/>
      <c r="D23" s="29"/>
      <c r="E23" s="28"/>
      <c r="F23" s="17" t="str">
        <f aca="false">IF(OR(C23="",E23=""),"",C23*E23)</f>
        <v/>
      </c>
      <c r="G23" s="29"/>
    </row>
    <row r="24" customFormat="false" ht="25.5" hidden="false" customHeight="true" outlineLevel="0" collapsed="false">
      <c r="A24" s="26" t="n">
        <v>8</v>
      </c>
      <c r="B24" s="29"/>
      <c r="C24" s="28"/>
      <c r="D24" s="29"/>
      <c r="E24" s="28"/>
      <c r="F24" s="17" t="str">
        <f aca="false">IF(OR(C24="",E24=""),"",C24*E24)</f>
        <v/>
      </c>
      <c r="G24" s="29"/>
    </row>
    <row r="25" customFormat="false" ht="25.5" hidden="false" customHeight="true" outlineLevel="0" collapsed="false">
      <c r="A25" s="26" t="n">
        <v>9</v>
      </c>
      <c r="B25" s="29"/>
      <c r="C25" s="28"/>
      <c r="D25" s="29"/>
      <c r="E25" s="28"/>
      <c r="F25" s="17" t="str">
        <f aca="false">IF(OR(C25="",E25=""),"",C25*E25)</f>
        <v/>
      </c>
      <c r="G25" s="29"/>
    </row>
    <row r="26" customFormat="false" ht="15" hidden="false" customHeight="false" outlineLevel="0" collapsed="false">
      <c r="A26" s="30"/>
      <c r="B26" s="31" t="s">
        <v>58</v>
      </c>
      <c r="C26" s="30"/>
      <c r="D26" s="30"/>
      <c r="E26" s="30"/>
      <c r="F26" s="32" t="n">
        <f aca="false">SUM(F17:F25)</f>
        <v>0</v>
      </c>
      <c r="G26" s="30"/>
    </row>
    <row r="27" customFormat="false" ht="15" hidden="false" customHeight="false" outlineLevel="0" collapsed="false">
      <c r="B27" s="21" t="s">
        <v>59</v>
      </c>
    </row>
    <row r="29" customFormat="false" ht="15" hidden="false" customHeight="false" outlineLevel="0" collapsed="false">
      <c r="A29" s="23"/>
      <c r="B29" s="24" t="s">
        <v>60</v>
      </c>
      <c r="C29" s="23"/>
      <c r="D29" s="23"/>
      <c r="E29" s="23"/>
      <c r="F29" s="23"/>
      <c r="G29" s="23"/>
    </row>
    <row r="30" customFormat="false" ht="15" hidden="false" customHeight="false" outlineLevel="0" collapsed="false">
      <c r="A30" s="25" t="s">
        <v>50</v>
      </c>
      <c r="B30" s="9" t="s">
        <v>51</v>
      </c>
      <c r="C30" s="9" t="s">
        <v>52</v>
      </c>
      <c r="D30" s="9" t="s">
        <v>53</v>
      </c>
      <c r="E30" s="9" t="s">
        <v>54</v>
      </c>
      <c r="F30" s="9" t="s">
        <v>23</v>
      </c>
      <c r="G30" s="9" t="s">
        <v>24</v>
      </c>
    </row>
    <row r="31" customFormat="false" ht="25.5" hidden="false" customHeight="true" outlineLevel="0" collapsed="false">
      <c r="A31" s="26" t="n">
        <v>1</v>
      </c>
      <c r="B31" s="27" t="str">
        <f aca="false">INDEX(工種マスタ!$B$15:$G$15,1,MATCH($C$3,工種マスタ!$B$2:$G$2,0))</f>
        <v>杭打機 回送費（往復）</v>
      </c>
      <c r="C31" s="28"/>
      <c r="D31" s="29"/>
      <c r="E31" s="28"/>
      <c r="F31" s="17" t="str">
        <f aca="false">IF(OR(C31="",E31=""),"",C31*E31)</f>
        <v/>
      </c>
      <c r="G31" s="29"/>
    </row>
    <row r="32" customFormat="false" ht="25.5" hidden="false" customHeight="true" outlineLevel="0" collapsed="false">
      <c r="A32" s="26" t="n">
        <v>2</v>
      </c>
      <c r="B32" s="27" t="str">
        <f aca="false">INDEX(工種マスタ!$B$16:$G$16,1,MATCH($C$3,工種マスタ!$B$2:$G$2,0))</f>
        <v>杭打機 損料・リース料</v>
      </c>
      <c r="C32" s="28"/>
      <c r="D32" s="29"/>
      <c r="E32" s="28"/>
      <c r="F32" s="17" t="str">
        <f aca="false">IF(OR(C32="",E32=""),"",C32*E32)</f>
        <v/>
      </c>
      <c r="G32" s="29"/>
    </row>
    <row r="33" customFormat="false" ht="25.5" hidden="false" customHeight="true" outlineLevel="0" collapsed="false">
      <c r="A33" s="26" t="n">
        <v>3</v>
      </c>
      <c r="B33" s="27" t="str">
        <f aca="false">INDEX(工種マスタ!$B$17:$G$17,1,MATCH($C$3,工種マスタ!$B$2:$G$2,0))</f>
        <v>ラフタークレーン 25t（杭建込補助）</v>
      </c>
      <c r="C33" s="28"/>
      <c r="D33" s="29"/>
      <c r="E33" s="28"/>
      <c r="F33" s="17" t="str">
        <f aca="false">IF(OR(C33="",E33=""),"",C33*E33)</f>
        <v/>
      </c>
      <c r="G33" s="29"/>
    </row>
    <row r="34" customFormat="false" ht="25.5" hidden="false" customHeight="true" outlineLevel="0" collapsed="false">
      <c r="A34" s="26" t="n">
        <v>4</v>
      </c>
      <c r="B34" s="27" t="str">
        <f aca="false">INDEX(工種マスタ!$B$18:$G$18,1,MATCH($C$3,工種マスタ!$B$2:$G$2,0))</f>
        <v>発電機・溶接機等 損料</v>
      </c>
      <c r="C34" s="28"/>
      <c r="D34" s="29"/>
      <c r="E34" s="28"/>
      <c r="F34" s="17" t="str">
        <f aca="false">IF(OR(C34="",E34=""),"",C34*E34)</f>
        <v/>
      </c>
      <c r="G34" s="29"/>
    </row>
    <row r="35" customFormat="false" ht="25.5" hidden="false" customHeight="true" outlineLevel="0" collapsed="false">
      <c r="A35" s="26" t="n">
        <v>5</v>
      </c>
      <c r="B35" s="29"/>
      <c r="C35" s="28"/>
      <c r="D35" s="29"/>
      <c r="E35" s="28"/>
      <c r="F35" s="17" t="str">
        <f aca="false">IF(OR(C35="",E35=""),"",C35*E35)</f>
        <v/>
      </c>
      <c r="G35" s="29"/>
    </row>
    <row r="36" customFormat="false" ht="25.5" hidden="false" customHeight="true" outlineLevel="0" collapsed="false">
      <c r="A36" s="26" t="n">
        <v>6</v>
      </c>
      <c r="B36" s="29"/>
      <c r="C36" s="28"/>
      <c r="D36" s="29"/>
      <c r="E36" s="28"/>
      <c r="F36" s="17" t="str">
        <f aca="false">IF(OR(C36="",E36=""),"",C36*E36)</f>
        <v/>
      </c>
      <c r="G36" s="29"/>
    </row>
    <row r="37" customFormat="false" ht="25.5" hidden="false" customHeight="true" outlineLevel="0" collapsed="false">
      <c r="A37" s="26" t="n">
        <v>7</v>
      </c>
      <c r="B37" s="29"/>
      <c r="C37" s="28"/>
      <c r="D37" s="29"/>
      <c r="E37" s="28"/>
      <c r="F37" s="17" t="str">
        <f aca="false">IF(OR(C37="",E37=""),"",C37*E37)</f>
        <v/>
      </c>
      <c r="G37" s="29"/>
    </row>
    <row r="38" customFormat="false" ht="25.5" hidden="false" customHeight="true" outlineLevel="0" collapsed="false">
      <c r="A38" s="26" t="n">
        <v>8</v>
      </c>
      <c r="B38" s="29"/>
      <c r="C38" s="28"/>
      <c r="D38" s="29"/>
      <c r="E38" s="28"/>
      <c r="F38" s="17" t="str">
        <f aca="false">IF(OR(C38="",E38=""),"",C38*E38)</f>
        <v/>
      </c>
      <c r="G38" s="29"/>
    </row>
    <row r="39" customFormat="false" ht="15" hidden="false" customHeight="false" outlineLevel="0" collapsed="false">
      <c r="A39" s="30"/>
      <c r="B39" s="31" t="s">
        <v>61</v>
      </c>
      <c r="C39" s="30"/>
      <c r="D39" s="30"/>
      <c r="E39" s="30"/>
      <c r="F39" s="32" t="n">
        <f aca="false">SUM(F31:F38)</f>
        <v>0</v>
      </c>
      <c r="G39" s="30"/>
    </row>
    <row r="41" customFormat="false" ht="15" hidden="false" customHeight="false" outlineLevel="0" collapsed="false">
      <c r="A41" s="23"/>
      <c r="B41" s="24" t="s">
        <v>62</v>
      </c>
      <c r="C41" s="23"/>
      <c r="D41" s="23"/>
      <c r="E41" s="23"/>
      <c r="F41" s="23"/>
      <c r="G41" s="23"/>
    </row>
    <row r="42" customFormat="false" ht="15" hidden="false" customHeight="false" outlineLevel="0" collapsed="false">
      <c r="A42" s="25" t="s">
        <v>50</v>
      </c>
      <c r="B42" s="9" t="s">
        <v>51</v>
      </c>
      <c r="C42" s="9" t="s">
        <v>52</v>
      </c>
      <c r="D42" s="9" t="s">
        <v>53</v>
      </c>
      <c r="E42" s="9" t="s">
        <v>54</v>
      </c>
      <c r="F42" s="9" t="s">
        <v>23</v>
      </c>
      <c r="G42" s="9" t="s">
        <v>24</v>
      </c>
    </row>
    <row r="43" customFormat="false" ht="25.5" hidden="false" customHeight="true" outlineLevel="0" collapsed="false">
      <c r="A43" s="26" t="n">
        <v>1</v>
      </c>
      <c r="B43" s="27" t="str">
        <f aca="false">INDEX(工種マスタ!$B$19:$G$19,1,MATCH($C$3,工種マスタ!$B$2:$G$2,0))</f>
        <v>施工管理費（施工計画書・施工記録・出来形管理）</v>
      </c>
      <c r="C43" s="28"/>
      <c r="D43" s="29"/>
      <c r="E43" s="28"/>
      <c r="F43" s="17" t="str">
        <f aca="false">IF(OR(C43="",E43=""),"",C43*E43)</f>
        <v/>
      </c>
      <c r="G43" s="29"/>
    </row>
    <row r="44" customFormat="false" ht="25.5" hidden="false" customHeight="true" outlineLevel="0" collapsed="false">
      <c r="A44" s="26" t="n">
        <v>2</v>
      </c>
      <c r="B44" s="27" t="str">
        <f aca="false">INDEX(工種マスタ!$B$20:$G$20,1,MATCH($C$3,工種マスタ!$B$2:$G$2,0))</f>
        <v>残土処理・場内小運搬</v>
      </c>
      <c r="C44" s="28"/>
      <c r="D44" s="29"/>
      <c r="E44" s="28"/>
      <c r="F44" s="17" t="str">
        <f aca="false">IF(OR(C44="",E44=""),"",C44*E44)</f>
        <v/>
      </c>
      <c r="G44" s="29"/>
    </row>
    <row r="45" customFormat="false" ht="25.5" hidden="false" customHeight="true" outlineLevel="0" collapsed="false">
      <c r="A45" s="26" t="n">
        <v>3</v>
      </c>
      <c r="B45" s="29"/>
      <c r="C45" s="28"/>
      <c r="D45" s="29"/>
      <c r="E45" s="28"/>
      <c r="F45" s="17" t="str">
        <f aca="false">IF(OR(C45="",E45=""),"",C45*E45)</f>
        <v/>
      </c>
      <c r="G45" s="29"/>
    </row>
    <row r="46" customFormat="false" ht="25.5" hidden="false" customHeight="true" outlineLevel="0" collapsed="false">
      <c r="A46" s="26" t="n">
        <v>4</v>
      </c>
      <c r="B46" s="29"/>
      <c r="C46" s="28"/>
      <c r="D46" s="29"/>
      <c r="E46" s="28"/>
      <c r="F46" s="17" t="str">
        <f aca="false">IF(OR(C46="",E46=""),"",C46*E46)</f>
        <v/>
      </c>
      <c r="G46" s="29"/>
    </row>
    <row r="47" customFormat="false" ht="25.5" hidden="false" customHeight="true" outlineLevel="0" collapsed="false">
      <c r="A47" s="26" t="n">
        <v>5</v>
      </c>
      <c r="B47" s="29"/>
      <c r="C47" s="28"/>
      <c r="D47" s="29"/>
      <c r="E47" s="28"/>
      <c r="F47" s="17" t="str">
        <f aca="false">IF(OR(C47="",E47=""),"",C47*E47)</f>
        <v/>
      </c>
      <c r="G47" s="29"/>
    </row>
    <row r="48" customFormat="false" ht="25.5" hidden="false" customHeight="true" outlineLevel="0" collapsed="false">
      <c r="A48" s="26" t="n">
        <v>6</v>
      </c>
      <c r="B48" s="29"/>
      <c r="C48" s="28"/>
      <c r="D48" s="29"/>
      <c r="E48" s="28"/>
      <c r="F48" s="17" t="str">
        <f aca="false">IF(OR(C48="",E48=""),"",C48*E48)</f>
        <v/>
      </c>
      <c r="G48" s="29"/>
    </row>
    <row r="49" customFormat="false" ht="15" hidden="false" customHeight="false" outlineLevel="0" collapsed="false">
      <c r="A49" s="30"/>
      <c r="B49" s="31" t="s">
        <v>63</v>
      </c>
      <c r="C49" s="30"/>
      <c r="D49" s="30"/>
      <c r="E49" s="30"/>
      <c r="F49" s="32" t="n">
        <f aca="false">SUM(F43:F48)</f>
        <v>0</v>
      </c>
      <c r="G49" s="30"/>
    </row>
    <row r="51" customFormat="false" ht="15" hidden="false" customHeight="false" outlineLevel="0" collapsed="false">
      <c r="B51" s="21" t="s">
        <v>64</v>
      </c>
    </row>
  </sheetData>
  <mergeCells count="1">
    <mergeCell ref="C3:E3"/>
  </mergeCells>
  <dataValidations count="1">
    <dataValidation allowBlank="false" error="リストから工種を選択してください" errorStyle="stop" operator="between" showDropDown="false" showErrorMessage="false" showInputMessage="false" sqref="C3" type="list">
      <formula1>"杭工事（回転貫入鋼管杭）,足場・とび工事,土工事（掘削・埋戻し）,鉄筋工事,型枠工事,解体工事"</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7" min="2" style="0" width="40"/>
  </cols>
  <sheetData>
    <row r="1" customFormat="false" ht="15" hidden="false" customHeight="false" outlineLevel="0" collapsed="false">
      <c r="A1" s="21" t="s">
        <v>65</v>
      </c>
    </row>
    <row r="2" customFormat="false" ht="15" hidden="false" customHeight="false" outlineLevel="0" collapsed="false">
      <c r="A2" s="3" t="s">
        <v>66</v>
      </c>
      <c r="B2" s="14" t="s">
        <v>48</v>
      </c>
      <c r="C2" s="14" t="s">
        <v>67</v>
      </c>
      <c r="D2" s="14" t="s">
        <v>68</v>
      </c>
      <c r="E2" s="14" t="s">
        <v>69</v>
      </c>
      <c r="F2" s="14" t="s">
        <v>70</v>
      </c>
      <c r="G2" s="14" t="s">
        <v>71</v>
      </c>
    </row>
    <row r="3" customFormat="false" ht="15" hidden="false" customHeight="false" outlineLevel="0" collapsed="false">
      <c r="A3" s="10" t="s">
        <v>72</v>
      </c>
      <c r="B3" s="33" t="s">
        <v>73</v>
      </c>
      <c r="C3" s="33" t="s">
        <v>73</v>
      </c>
      <c r="D3" s="33" t="s">
        <v>73</v>
      </c>
      <c r="E3" s="33" t="s">
        <v>73</v>
      </c>
      <c r="F3" s="33" t="s">
        <v>73</v>
      </c>
      <c r="G3" s="33" t="s">
        <v>73</v>
      </c>
    </row>
    <row r="4" customFormat="false" ht="15" hidden="false" customHeight="false" outlineLevel="0" collapsed="false">
      <c r="A4" s="10" t="s">
        <v>74</v>
      </c>
      <c r="B4" s="33" t="s">
        <v>75</v>
      </c>
      <c r="C4" s="33" t="s">
        <v>76</v>
      </c>
      <c r="D4" s="33" t="s">
        <v>77</v>
      </c>
      <c r="E4" s="33" t="s">
        <v>78</v>
      </c>
      <c r="F4" s="33" t="s">
        <v>79</v>
      </c>
      <c r="G4" s="33" t="s">
        <v>80</v>
      </c>
    </row>
    <row r="5" customFormat="false" ht="15" hidden="false" customHeight="false" outlineLevel="0" collapsed="false">
      <c r="A5" s="10" t="s">
        <v>81</v>
      </c>
      <c r="B5" s="33" t="s">
        <v>82</v>
      </c>
      <c r="C5" s="33" t="s">
        <v>83</v>
      </c>
      <c r="D5" s="33" t="s">
        <v>84</v>
      </c>
      <c r="E5" s="33" t="s">
        <v>85</v>
      </c>
      <c r="F5" s="33" t="s">
        <v>86</v>
      </c>
      <c r="G5" s="33" t="s">
        <v>87</v>
      </c>
    </row>
    <row r="6" customFormat="false" ht="15" hidden="false" customHeight="false" outlineLevel="0" collapsed="false">
      <c r="A6" s="10" t="s">
        <v>88</v>
      </c>
      <c r="B6" s="33" t="s">
        <v>89</v>
      </c>
      <c r="C6" s="33" t="s">
        <v>89</v>
      </c>
      <c r="D6" s="33" t="s">
        <v>89</v>
      </c>
      <c r="E6" s="33" t="s">
        <v>89</v>
      </c>
      <c r="F6" s="33" t="s">
        <v>89</v>
      </c>
      <c r="G6" s="33" t="s">
        <v>89</v>
      </c>
    </row>
    <row r="7" customFormat="false" ht="15" hidden="false" customHeight="false" outlineLevel="0" collapsed="false">
      <c r="A7" s="10" t="s">
        <v>90</v>
      </c>
      <c r="B7" s="33" t="s">
        <v>91</v>
      </c>
      <c r="C7" s="33" t="s">
        <v>92</v>
      </c>
      <c r="D7" s="33" t="s">
        <v>93</v>
      </c>
      <c r="E7" s="33" t="s">
        <v>94</v>
      </c>
      <c r="F7" s="33" t="s">
        <v>95</v>
      </c>
      <c r="G7" s="33" t="s">
        <v>96</v>
      </c>
    </row>
    <row r="8" customFormat="false" ht="15" hidden="false" customHeight="false" outlineLevel="0" collapsed="false">
      <c r="A8" s="10" t="s">
        <v>97</v>
      </c>
      <c r="B8" s="34" t="n">
        <v>28000</v>
      </c>
      <c r="C8" s="34" t="n">
        <v>28000</v>
      </c>
      <c r="D8" s="34" t="n">
        <v>28000</v>
      </c>
      <c r="E8" s="34" t="n">
        <v>28000</v>
      </c>
      <c r="F8" s="34" t="n">
        <v>28000</v>
      </c>
      <c r="G8" s="34" t="n">
        <v>28000</v>
      </c>
    </row>
    <row r="9" customFormat="false" ht="15" hidden="false" customHeight="false" outlineLevel="0" collapsed="false">
      <c r="A9" s="10" t="s">
        <v>98</v>
      </c>
      <c r="B9" s="34" t="n">
        <v>26000</v>
      </c>
      <c r="C9" s="34" t="n">
        <v>26500</v>
      </c>
      <c r="D9" s="34" t="n">
        <v>26000</v>
      </c>
      <c r="E9" s="34" t="n">
        <v>26000</v>
      </c>
      <c r="F9" s="34" t="n">
        <v>26500</v>
      </c>
      <c r="G9" s="34" t="n">
        <v>27000</v>
      </c>
    </row>
    <row r="10" customFormat="false" ht="15" hidden="false" customHeight="false" outlineLevel="0" collapsed="false">
      <c r="A10" s="10" t="s">
        <v>99</v>
      </c>
      <c r="B10" s="34" t="n">
        <v>24000</v>
      </c>
      <c r="C10" s="34" t="n">
        <v>24000</v>
      </c>
      <c r="D10" s="34" t="n">
        <v>23000</v>
      </c>
      <c r="E10" s="34" t="n">
        <v>27000</v>
      </c>
      <c r="F10" s="34" t="n">
        <v>23000</v>
      </c>
      <c r="G10" s="34" t="n">
        <v>24000</v>
      </c>
    </row>
    <row r="11" customFormat="false" ht="15" hidden="false" customHeight="false" outlineLevel="0" collapsed="false">
      <c r="A11" s="10" t="s">
        <v>100</v>
      </c>
      <c r="B11" s="34" t="n">
        <v>21000</v>
      </c>
      <c r="C11" s="34" t="n">
        <v>21000</v>
      </c>
      <c r="D11" s="34" t="n">
        <v>21000</v>
      </c>
      <c r="E11" s="34" t="n">
        <v>21000</v>
      </c>
      <c r="F11" s="34" t="n">
        <v>21000</v>
      </c>
      <c r="G11" s="34" t="n">
        <v>21000</v>
      </c>
    </row>
    <row r="12" customFormat="false" ht="15" hidden="false" customHeight="false" outlineLevel="0" collapsed="false">
      <c r="A12" s="10" t="s">
        <v>101</v>
      </c>
      <c r="B12" s="34" t="n">
        <v>27000</v>
      </c>
      <c r="C12" s="34" t="n">
        <v>24000</v>
      </c>
      <c r="D12" s="34" t="n">
        <v>23000</v>
      </c>
      <c r="E12" s="34" t="n">
        <v>24000</v>
      </c>
      <c r="F12" s="34" t="n">
        <v>22000</v>
      </c>
      <c r="G12" s="34" t="n">
        <v>26000</v>
      </c>
    </row>
    <row r="13" customFormat="false" ht="29.85" hidden="false" customHeight="false" outlineLevel="0" collapsed="false">
      <c r="A13" s="10" t="s">
        <v>102</v>
      </c>
      <c r="B13" s="33" t="s">
        <v>103</v>
      </c>
      <c r="C13" s="33" t="s">
        <v>104</v>
      </c>
      <c r="D13" s="33" t="s">
        <v>105</v>
      </c>
      <c r="E13" s="33" t="s">
        <v>106</v>
      </c>
      <c r="F13" s="33" t="s">
        <v>107</v>
      </c>
      <c r="G13" s="33" t="s">
        <v>108</v>
      </c>
    </row>
    <row r="14" customFormat="false" ht="15" hidden="false" customHeight="false" outlineLevel="0" collapsed="false">
      <c r="A14" s="10" t="s">
        <v>109</v>
      </c>
      <c r="B14" s="33" t="s">
        <v>110</v>
      </c>
      <c r="C14" s="33" t="s">
        <v>111</v>
      </c>
      <c r="D14" s="33" t="s">
        <v>112</v>
      </c>
      <c r="E14" s="33" t="s">
        <v>113</v>
      </c>
      <c r="F14" s="33" t="s">
        <v>114</v>
      </c>
      <c r="G14" s="33" t="s">
        <v>115</v>
      </c>
    </row>
    <row r="15" customFormat="false" ht="15" hidden="false" customHeight="false" outlineLevel="0" collapsed="false">
      <c r="A15" s="10" t="s">
        <v>116</v>
      </c>
      <c r="B15" s="33" t="s">
        <v>117</v>
      </c>
      <c r="C15" s="33" t="s">
        <v>118</v>
      </c>
      <c r="D15" s="33" t="s">
        <v>119</v>
      </c>
      <c r="E15" s="33" t="s">
        <v>120</v>
      </c>
      <c r="F15" s="33" t="s">
        <v>121</v>
      </c>
      <c r="G15" s="33" t="s">
        <v>122</v>
      </c>
    </row>
    <row r="16" customFormat="false" ht="15" hidden="false" customHeight="false" outlineLevel="0" collapsed="false">
      <c r="A16" s="10" t="s">
        <v>123</v>
      </c>
      <c r="B16" s="33" t="s">
        <v>124</v>
      </c>
      <c r="C16" s="33" t="s">
        <v>125</v>
      </c>
      <c r="D16" s="33" t="s">
        <v>126</v>
      </c>
      <c r="E16" s="33" t="s">
        <v>127</v>
      </c>
      <c r="F16" s="33" t="s">
        <v>128</v>
      </c>
      <c r="G16" s="33" t="s">
        <v>129</v>
      </c>
    </row>
    <row r="17" customFormat="false" ht="15" hidden="false" customHeight="false" outlineLevel="0" collapsed="false">
      <c r="A17" s="10" t="s">
        <v>130</v>
      </c>
      <c r="B17" s="33" t="s">
        <v>131</v>
      </c>
      <c r="C17" s="33" t="s">
        <v>132</v>
      </c>
      <c r="D17" s="33" t="s">
        <v>133</v>
      </c>
      <c r="E17" s="33" t="s">
        <v>134</v>
      </c>
      <c r="F17" s="33" t="s">
        <v>135</v>
      </c>
      <c r="G17" s="33" t="s">
        <v>136</v>
      </c>
    </row>
    <row r="18" customFormat="false" ht="15" hidden="false" customHeight="false" outlineLevel="0" collapsed="false">
      <c r="A18" s="10" t="s">
        <v>137</v>
      </c>
      <c r="B18" s="33" t="s">
        <v>138</v>
      </c>
      <c r="C18" s="33" t="s">
        <v>139</v>
      </c>
      <c r="D18" s="33" t="s">
        <v>140</v>
      </c>
      <c r="E18" s="33" t="s">
        <v>141</v>
      </c>
      <c r="F18" s="33" t="s">
        <v>142</v>
      </c>
      <c r="G18" s="33" t="s">
        <v>143</v>
      </c>
    </row>
    <row r="19" customFormat="false" ht="29.85" hidden="false" customHeight="false" outlineLevel="0" collapsed="false">
      <c r="A19" s="10" t="s">
        <v>144</v>
      </c>
      <c r="B19" s="33" t="s">
        <v>145</v>
      </c>
      <c r="C19" s="33" t="s">
        <v>146</v>
      </c>
      <c r="D19" s="33" t="s">
        <v>147</v>
      </c>
      <c r="E19" s="33" t="s">
        <v>148</v>
      </c>
      <c r="F19" s="33" t="s">
        <v>149</v>
      </c>
      <c r="G19" s="33" t="s">
        <v>150</v>
      </c>
    </row>
    <row r="20" customFormat="false" ht="15" hidden="false" customHeight="false" outlineLevel="0" collapsed="false">
      <c r="A20" s="10" t="s">
        <v>151</v>
      </c>
      <c r="B20" s="33" t="s">
        <v>152</v>
      </c>
      <c r="C20" s="33" t="s">
        <v>153</v>
      </c>
      <c r="D20" s="33" t="s">
        <v>154</v>
      </c>
      <c r="E20" s="33" t="s">
        <v>155</v>
      </c>
      <c r="F20" s="33" t="s">
        <v>156</v>
      </c>
      <c r="G20" s="33" t="s">
        <v>157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5" hidden="false" customHeight="false" outlineLevel="0" collapsed="false">
      <c r="B2" s="35" t="s">
        <v>158</v>
      </c>
    </row>
    <row r="3" customFormat="false" ht="44" hidden="false" customHeight="false" outlineLevel="0" collapsed="false">
      <c r="B3" s="36" t="s">
        <v>159</v>
      </c>
    </row>
    <row r="4" customFormat="false" ht="15" hidden="false" customHeight="false" outlineLevel="0" collapsed="false">
      <c r="B4" s="36" t="s">
        <v>160</v>
      </c>
    </row>
    <row r="5" customFormat="false" ht="15" hidden="false" customHeight="false" outlineLevel="0" collapsed="false">
      <c r="B5" s="36"/>
    </row>
    <row r="6" customFormat="false" ht="15" hidden="false" customHeight="false" outlineLevel="0" collapsed="false">
      <c r="B6" s="35" t="s">
        <v>161</v>
      </c>
    </row>
    <row r="7" customFormat="false" ht="29.85" hidden="false" customHeight="false" outlineLevel="0" collapsed="false">
      <c r="B7" s="36" t="s">
        <v>162</v>
      </c>
    </row>
    <row r="8" customFormat="false" ht="59.7" hidden="false" customHeight="false" outlineLevel="0" collapsed="false">
      <c r="B8" s="36" t="s">
        <v>163</v>
      </c>
    </row>
    <row r="9" customFormat="false" ht="44.8" hidden="false" customHeight="false" outlineLevel="0" collapsed="false">
      <c r="B9" s="36" t="s">
        <v>164</v>
      </c>
    </row>
    <row r="10" customFormat="false" ht="29.85" hidden="false" customHeight="false" outlineLevel="0" collapsed="false">
      <c r="B10" s="36" t="s">
        <v>165</v>
      </c>
    </row>
    <row r="11" customFormat="false" ht="15" hidden="false" customHeight="false" outlineLevel="0" collapsed="false">
      <c r="B11" s="36"/>
    </row>
    <row r="12" customFormat="false" ht="15" hidden="false" customHeight="false" outlineLevel="0" collapsed="false">
      <c r="B12" s="35" t="s">
        <v>166</v>
      </c>
    </row>
    <row r="13" customFormat="false" ht="15" hidden="false" customHeight="false" outlineLevel="0" collapsed="false">
      <c r="B13" s="36" t="s">
        <v>167</v>
      </c>
    </row>
    <row r="14" customFormat="false" ht="15" hidden="false" customHeight="false" outlineLevel="0" collapsed="false">
      <c r="B14" s="36" t="s">
        <v>168</v>
      </c>
    </row>
    <row r="15" customFormat="false" ht="15" hidden="false" customHeight="false" outlineLevel="0" collapsed="false">
      <c r="B15" s="36" t="s">
        <v>169</v>
      </c>
    </row>
    <row r="16" customFormat="false" ht="29.85" hidden="false" customHeight="false" outlineLevel="0" collapsed="false">
      <c r="B16" s="36" t="s">
        <v>170</v>
      </c>
    </row>
    <row r="17" customFormat="false" ht="15" hidden="false" customHeight="false" outlineLevel="0" collapsed="false">
      <c r="B17" s="36"/>
    </row>
    <row r="18" customFormat="false" ht="15" hidden="false" customHeight="false" outlineLevel="0" collapsed="false">
      <c r="B18" s="35" t="s">
        <v>171</v>
      </c>
    </row>
    <row r="19" customFormat="false" ht="29.85" hidden="false" customHeight="false" outlineLevel="0" collapsed="false">
      <c r="B19" s="36" t="s">
        <v>172</v>
      </c>
    </row>
    <row r="20" customFormat="false" ht="15" hidden="false" customHeight="false" outlineLevel="0" collapsed="false">
      <c r="B20" s="36" t="s">
        <v>173</v>
      </c>
    </row>
    <row r="21" customFormat="false" ht="15" hidden="false" customHeight="false" outlineLevel="0" collapsed="false">
      <c r="B21" s="36"/>
    </row>
    <row r="22" customFormat="false" ht="15" hidden="false" customHeight="false" outlineLevel="0" collapsed="false">
      <c r="B22" s="35" t="s">
        <v>174</v>
      </c>
    </row>
    <row r="23" customFormat="false" ht="29.85" hidden="false" customHeight="false" outlineLevel="0" collapsed="false">
      <c r="B23" s="36" t="s">
        <v>175</v>
      </c>
    </row>
    <row r="24" customFormat="false" ht="29.85" hidden="false" customHeight="false" outlineLevel="0" collapsed="false">
      <c r="B24" s="36" t="s">
        <v>176</v>
      </c>
    </row>
    <row r="25" customFormat="false" ht="29.85" hidden="false" customHeight="false" outlineLevel="0" collapsed="false">
      <c r="B25" s="36" t="s">
        <v>177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4" min="3" style="0" width="30"/>
    <col collapsed="false" customWidth="true" hidden="false" outlineLevel="0" max="5" min="5" style="0" width="22"/>
    <col collapsed="false" customWidth="true" hidden="false" outlineLevel="0" max="6" min="6" style="0" width="3"/>
  </cols>
  <sheetData>
    <row r="2" customFormat="false" ht="15" hidden="false" customHeight="false" outlineLevel="0" collapsed="false">
      <c r="E2" s="37" t="s">
        <v>178</v>
      </c>
    </row>
    <row r="4" customFormat="false" ht="15" hidden="false" customHeight="false" outlineLevel="0" collapsed="false">
      <c r="B4" s="38" t="s">
        <v>4</v>
      </c>
      <c r="D4" s="4" t="s">
        <v>5</v>
      </c>
      <c r="E4" s="4"/>
    </row>
    <row r="5" customFormat="false" ht="15" hidden="false" customHeight="false" outlineLevel="0" collapsed="false">
      <c r="D5" s="4" t="s">
        <v>179</v>
      </c>
      <c r="E5" s="4"/>
    </row>
    <row r="6" customFormat="false" ht="15" hidden="false" customHeight="false" outlineLevel="0" collapsed="false">
      <c r="D6" s="4" t="s">
        <v>180</v>
      </c>
      <c r="E6" s="4"/>
    </row>
    <row r="9" customFormat="false" ht="16.15" hidden="false" customHeight="false" outlineLevel="0" collapsed="false">
      <c r="B9" s="39" t="s">
        <v>181</v>
      </c>
      <c r="C9" s="39"/>
      <c r="D9" s="39"/>
      <c r="E9" s="39"/>
    </row>
    <row r="11" customFormat="false" ht="15" hidden="false" customHeight="false" outlineLevel="0" collapsed="false">
      <c r="B11" s="40" t="s">
        <v>182</v>
      </c>
      <c r="C11" s="40"/>
      <c r="D11" s="40"/>
      <c r="E11" s="40"/>
    </row>
    <row r="13" customFormat="false" ht="31.5" hidden="false" customHeight="true" outlineLevel="0" collapsed="false">
      <c r="B13" s="41" t="s">
        <v>183</v>
      </c>
      <c r="C13" s="33" t="s">
        <v>184</v>
      </c>
      <c r="D13" s="33"/>
      <c r="E13" s="33"/>
    </row>
    <row r="14" customFormat="false" ht="31.5" hidden="false" customHeight="true" outlineLevel="0" collapsed="false">
      <c r="B14" s="41" t="s">
        <v>185</v>
      </c>
      <c r="C14" s="33" t="s">
        <v>186</v>
      </c>
      <c r="D14" s="33"/>
      <c r="E14" s="33"/>
    </row>
    <row r="15" customFormat="false" ht="31.5" hidden="false" customHeight="true" outlineLevel="0" collapsed="false">
      <c r="B15" s="41" t="s">
        <v>187</v>
      </c>
      <c r="C15" s="33" t="s">
        <v>188</v>
      </c>
      <c r="D15" s="33"/>
      <c r="E15" s="33"/>
    </row>
    <row r="16" customFormat="false" ht="31.5" hidden="false" customHeight="true" outlineLevel="0" collapsed="false">
      <c r="B16" s="41" t="s">
        <v>189</v>
      </c>
      <c r="C16" s="33" t="s">
        <v>190</v>
      </c>
      <c r="D16" s="33"/>
      <c r="E16" s="33"/>
    </row>
    <row r="17" customFormat="false" ht="31.5" hidden="false" customHeight="true" outlineLevel="0" collapsed="false">
      <c r="B17" s="41" t="s">
        <v>191</v>
      </c>
      <c r="C17" s="33" t="s">
        <v>192</v>
      </c>
      <c r="D17" s="33"/>
      <c r="E17" s="33"/>
    </row>
    <row r="19" customFormat="false" ht="15" hidden="false" customHeight="false" outlineLevel="0" collapsed="false">
      <c r="B19" s="40" t="s">
        <v>193</v>
      </c>
      <c r="C19" s="40"/>
      <c r="D19" s="40"/>
      <c r="E19" s="40"/>
    </row>
    <row r="20" customFormat="false" ht="15" hidden="false" customHeight="false" outlineLevel="0" collapsed="false">
      <c r="B20" s="40" t="s">
        <v>194</v>
      </c>
      <c r="C20" s="40"/>
      <c r="D20" s="40"/>
      <c r="E20" s="40"/>
    </row>
  </sheetData>
  <mergeCells count="12">
    <mergeCell ref="D4:E4"/>
    <mergeCell ref="D5:E5"/>
    <mergeCell ref="D6:E6"/>
    <mergeCell ref="B9:E9"/>
    <mergeCell ref="B11:E11"/>
    <mergeCell ref="C13:E13"/>
    <mergeCell ref="C14:E14"/>
    <mergeCell ref="C15:E15"/>
    <mergeCell ref="C16:E16"/>
    <mergeCell ref="C17:E17"/>
    <mergeCell ref="B19:E19"/>
    <mergeCell ref="B20:E2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2026-08-14T01:45:13Z</dcterms:created>
  <dc:creator>openpyxl</dc:creator>
  <dc:description/>
  <dc:language>en-US</dc:language>
  <cp:lastModifiedBy/>
  <dcterms:modified xsi:type="dcterms:W3CDTF">2026-08-14T01:45:13Z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